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1580" windowHeight="7335" firstSheet="1" activeTab="2"/>
  </bookViews>
  <sheets>
    <sheet name="เอกสารแนบ 3" sheetId="1" r:id="rId1"/>
    <sheet name="เอกสารแนบ 2" sheetId="2" r:id="rId2"/>
    <sheet name="ทั้งประเทศ" sheetId="3" r:id="rId3"/>
    <sheet name="ภาค1" sheetId="4" r:id="rId4"/>
    <sheet name="ภาค2" sheetId="5" r:id="rId5"/>
    <sheet name="ภาค3" sheetId="6" r:id="rId6"/>
    <sheet name="ภาค 4" sheetId="7" r:id="rId7"/>
    <sheet name="ภาค5" sheetId="8" r:id="rId8"/>
    <sheet name="ภาค6 " sheetId="9" r:id="rId9"/>
    <sheet name="ภาค7" sheetId="10" r:id="rId10"/>
    <sheet name="ภาค8 " sheetId="11" r:id="rId11"/>
    <sheet name="ภาค9 " sheetId="12" r:id="rId12"/>
    <sheet name="ภาค10" sheetId="13" r:id="rId13"/>
    <sheet name="ภาค11 " sheetId="14" r:id="rId14"/>
    <sheet name="ภาค12" sheetId="15" r:id="rId15"/>
  </sheets>
  <definedNames/>
  <calcPr fullCalcOnLoad="1"/>
</workbook>
</file>

<file path=xl/comments13.xml><?xml version="1.0" encoding="utf-8"?>
<comments xmlns="http://schemas.openxmlformats.org/spreadsheetml/2006/main">
  <authors>
    <author>รัตนา เทวะ</author>
  </authors>
  <commentList>
    <comment ref="C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E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G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I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K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  <comment ref="M170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<sst xmlns="http://schemas.openxmlformats.org/spreadsheetml/2006/main" count="3834" uniqueCount="324">
  <si>
    <t>หน่วย : ล้านบาท</t>
  </si>
  <si>
    <t>ประเภทภาษี</t>
  </si>
  <si>
    <t>อัตราเพิ่ม (%)</t>
  </si>
  <si>
    <t>รวมทุกประเภทภาษีอากร</t>
  </si>
  <si>
    <t>ภาษีเงินได้บุคคลธรรมดา</t>
  </si>
  <si>
    <t>ภาษีเงินได้นิติบุคคล</t>
  </si>
  <si>
    <t>ภาษีการค้า</t>
  </si>
  <si>
    <t>ภาษีมูลค่าเพิ่ม</t>
  </si>
  <si>
    <t>ภาษีธุรกิจเฉพาะ</t>
  </si>
  <si>
    <t>ภาษีเงินได้ปิโตรเลียม</t>
  </si>
  <si>
    <t>อากรแสตมป์</t>
  </si>
  <si>
    <t>รายได้อื่น ๆ</t>
  </si>
  <si>
    <t xml:space="preserve">ผลการจัดเก็บภาษีอากร จังหวัดนครสวรรค์ </t>
  </si>
  <si>
    <t xml:space="preserve">ภาษีการค้า </t>
  </si>
  <si>
    <t xml:space="preserve">ภาษีเงินได้นิติบุคคล </t>
  </si>
  <si>
    <t>ชัยภูมิ</t>
  </si>
  <si>
    <t>บุรีรัมย์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</si>
  <si>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</si>
  <si>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</si>
  <si>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</si>
  <si>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</si>
  <si>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</si>
  <si>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อุดรธานี</t>
  </si>
  <si>
    <t>หนองบัวลำภู</t>
  </si>
  <si>
    <t>หนองคาย</t>
  </si>
  <si>
    <t>เลย</t>
  </si>
  <si>
    <t>สกลนคร</t>
  </si>
  <si>
    <t>นครพนม</t>
  </si>
  <si>
    <t>ขอนแก่น</t>
  </si>
  <si>
    <t>มหาสารคาม</t>
  </si>
  <si>
    <t>ร้อยเอ็ด</t>
  </si>
  <si>
    <t>กาฬสินธุ์</t>
  </si>
  <si>
    <t>มุกดาหาร</t>
  </si>
  <si>
    <t>นครศรีธรรมราช</t>
  </si>
  <si>
    <t>ชุมพร</t>
  </si>
  <si>
    <t>ระนอง</t>
  </si>
  <si>
    <t>กระบี่</t>
  </si>
  <si>
    <t>พังงา</t>
  </si>
  <si>
    <t>ภูเก็ต</t>
  </si>
  <si>
    <t>ตรัง</t>
  </si>
  <si>
    <t>พัทลุง</t>
  </si>
  <si>
    <t>สตูล</t>
  </si>
  <si>
    <t>ปัตตานี</t>
  </si>
  <si>
    <t>ยะลา</t>
  </si>
  <si>
    <t>นราธิวาส</t>
  </si>
  <si>
    <t>ภาค 1</t>
  </si>
  <si>
    <t>ภาค 2</t>
  </si>
  <si>
    <t>ภาค 4</t>
  </si>
  <si>
    <t>ภาค 5</t>
  </si>
  <si>
    <t>ภาค 6</t>
  </si>
  <si>
    <t>ภาค 7</t>
  </si>
  <si>
    <t>ภาค 8</t>
  </si>
  <si>
    <t>ภาค 9</t>
  </si>
  <si>
    <t>ภาค 10</t>
  </si>
  <si>
    <t>ภาค 11</t>
  </si>
  <si>
    <t>ภาค 12</t>
  </si>
  <si>
    <t>รวมทั้งประเทศ</t>
  </si>
  <si>
    <t xml:space="preserve">หน่วยงาน </t>
  </si>
  <si>
    <t>หน่วยงาน</t>
  </si>
  <si>
    <t xml:space="preserve"> </t>
  </si>
  <si>
    <t>รวมภาค 1-3</t>
  </si>
  <si>
    <t>รวมภาค 4-12</t>
  </si>
  <si>
    <t>กองคลัง</t>
  </si>
  <si>
    <t>รวมทุกภาค 1-12</t>
  </si>
  <si>
    <t>หน่วยงานอื่น</t>
  </si>
  <si>
    <t xml:space="preserve">ผลการจัดเก็บภาษีสรรพากร ภาค 4 </t>
  </si>
  <si>
    <t>ผลการจัดเก็บภาษีสรรพากร ภาค 5</t>
  </si>
  <si>
    <t>ผลการจัดเก็บภาษสรรพากร ภาค 6</t>
  </si>
  <si>
    <t xml:space="preserve">ผลการจัดเก็บภาษีอากร ภาค 7 </t>
  </si>
  <si>
    <t xml:space="preserve">ผลการจัดเก็บภาษีสรรพากร ภาค 8 </t>
  </si>
  <si>
    <t xml:space="preserve">ผลการจัดเก็บภาษีสรรพากร ภาค 9 </t>
  </si>
  <si>
    <t xml:space="preserve">ผลการจัดเก็บภาษีสรรพากร ภาค 11 </t>
  </si>
  <si>
    <t>ผลการจัดเก็บภาษีสรรพากร ภาค 12</t>
  </si>
  <si>
    <t>หน่วย  : ล้านบาท</t>
  </si>
  <si>
    <t>*(ผลจัดเก็บภาษีของภาค 1-12 บวกหน่วยงานอื่นและกองคลัง)</t>
  </si>
  <si>
    <t>รวมทุกประเภทภาษี</t>
  </si>
  <si>
    <t>หน่วยงานอื่น+กองคลัง</t>
  </si>
  <si>
    <t>ภาค  3</t>
  </si>
  <si>
    <t>รวมทั้งกรุงเทพฯ</t>
  </si>
  <si>
    <t>สท.1</t>
  </si>
  <si>
    <t>สท.2</t>
  </si>
  <si>
    <t>สท.3</t>
  </si>
  <si>
    <t>สท.4</t>
  </si>
  <si>
    <t>สท.5</t>
  </si>
  <si>
    <t>สท.6</t>
  </si>
  <si>
    <t>ผลการจัดเก็บภาษีสรรพากร  สภ. 1</t>
  </si>
  <si>
    <t>ผลการจัดเก็บภาษีสรรพากร  สภ. 2</t>
  </si>
  <si>
    <t>สท.7</t>
  </si>
  <si>
    <t>สท.8</t>
  </si>
  <si>
    <t>สท.9</t>
  </si>
  <si>
    <t>สท.10</t>
  </si>
  <si>
    <t>สท.11</t>
  </si>
  <si>
    <t>รวมสภ. 2</t>
  </si>
  <si>
    <t>ผลการจัดเก็บภาษีสรรพากร  สภ. 3</t>
  </si>
  <si>
    <t>สท.12</t>
  </si>
  <si>
    <t>สท.13</t>
  </si>
  <si>
    <t>สท.14</t>
  </si>
  <si>
    <t>สท.15</t>
  </si>
  <si>
    <t>สท.16</t>
  </si>
  <si>
    <t>รวม สภ. 3</t>
  </si>
  <si>
    <t>ผลการจัดเก็บภาษีสรรพากร สภ.  4</t>
  </si>
  <si>
    <t>ผลการจัดเก็บภาษีสรรพากร  สภ. 5</t>
  </si>
  <si>
    <t>ผลการจัดเก็บภาษีสรรพากร  สภ.  6</t>
  </si>
  <si>
    <t>ผลการจัดเก็บภาษีสรรพากร  สภ. 7</t>
  </si>
  <si>
    <t>ผลการจัดเก็บภาษีสรรพากร   สภ. 8</t>
  </si>
  <si>
    <t>ผลการจัดเก็บภาษีสรรพากร  สภ.  9</t>
  </si>
  <si>
    <t>ผลการจัดเก็บภาษีสรรพากร   สภ. 10</t>
  </si>
  <si>
    <t xml:space="preserve">ผลการจัดเก็บภาษีสรรพากร  สภ. 11 </t>
  </si>
  <si>
    <t>ผลการจัดเก็บภาษีสรรพากร   สภ. 12</t>
  </si>
  <si>
    <t xml:space="preserve">กรุงเทพฯ </t>
  </si>
  <si>
    <t xml:space="preserve">จังหวัดอื่น </t>
  </si>
  <si>
    <t xml:space="preserve">ผลการจัดเก็บภาษีสรรพากร  สท. 1 </t>
  </si>
  <si>
    <t xml:space="preserve">ผลการจัดเก็บภาษีสรรพากร  สท. 2 </t>
  </si>
  <si>
    <t>ผลการจัดเก็บภาษีสรรพากร  สท. 3</t>
  </si>
  <si>
    <t xml:space="preserve">ผลการจัดเก็บภาษีสรรพากร  สท. 4 </t>
  </si>
  <si>
    <t>ผลการจัดเก็บภาษีสรรพากร  สท. 5</t>
  </si>
  <si>
    <t>ผลการจัดเก็บภาษีสรรพากร  สท. 6</t>
  </si>
  <si>
    <t>รวม สภ. 1</t>
  </si>
  <si>
    <t>ผลการจัดเก็บภาษีสรรพากร   สภ.  2</t>
  </si>
  <si>
    <t>ผลการจัดเก็บภาษีสรรพากร  สท. 15</t>
  </si>
  <si>
    <t>ผลการจัดเก็บภาษีสรรพากร  สท. 16</t>
  </si>
  <si>
    <t>รวม  สภ. 4</t>
  </si>
  <si>
    <t>รวม  สภ. 5</t>
  </si>
  <si>
    <t>รวม  สภ. 6</t>
  </si>
  <si>
    <t>รวม  สภ. 7</t>
  </si>
  <si>
    <t>รวม  สภ. 8</t>
  </si>
  <si>
    <t>รวม  สภ. 9</t>
  </si>
  <si>
    <t>รวม  สภ.10</t>
  </si>
  <si>
    <t>รวม  สภ.11</t>
  </si>
  <si>
    <t>รวม  สภ. 12</t>
  </si>
  <si>
    <t>รวมภาค 1 - 3</t>
  </si>
  <si>
    <t xml:space="preserve">ผลการจัดเก็บภาษี  สท.ลพบุรี </t>
  </si>
  <si>
    <t xml:space="preserve">ผลการจัดเก็บภาษี  สท.สิงห์บุรี </t>
  </si>
  <si>
    <t>ผลการจัดเก็บภาษี  สท.สระบุรี</t>
  </si>
  <si>
    <t xml:space="preserve">ผลการจัดเก็บภาษี  สท.อุทัยธานี </t>
  </si>
  <si>
    <t xml:space="preserve">ผลการจัดเก็บภาษี  สท.ชัยนาท </t>
  </si>
  <si>
    <t xml:space="preserve">ผลการจัดเก็บภาษี  สท.นครนายก </t>
  </si>
  <si>
    <t>ผลการจัดเก็บภาษี  สท.ปราจีนบุรี</t>
  </si>
  <si>
    <t>ผลการจัดเก็บภาษี  สท.ระยอง</t>
  </si>
  <si>
    <t xml:space="preserve">ผลการจัดเก็บภาษี  สท.ตราด </t>
  </si>
  <si>
    <t>ผลการจัดเก็บภาษี  สท.จันทบุรี</t>
  </si>
  <si>
    <t>ผลการจัดเก็บภาษี  สท.ฉะเชิงเทรา</t>
  </si>
  <si>
    <t xml:space="preserve">ผลการจัดเก็บภาษี  สท.กาญจนบุรี </t>
  </si>
  <si>
    <t xml:space="preserve">ผลการจัดเก็บภาษี  สท.ราชบุรี </t>
  </si>
  <si>
    <t xml:space="preserve">ผลการจัดเก็บภาษี  สท.สมุทรสงคราม </t>
  </si>
  <si>
    <t>ผลการจัดเก็บภาษ  สท.ประจวบคีรีขันธ์</t>
  </si>
  <si>
    <t xml:space="preserve">ผลการจัดเก็บภาษี  สท.เพชรบุรี </t>
  </si>
  <si>
    <t xml:space="preserve">ผลการจัดเก็บภาษี  สท.สุโขทัย </t>
  </si>
  <si>
    <t>ผลการจัดเก็บภาษี  สท.ตาก</t>
  </si>
  <si>
    <t xml:space="preserve">ผลการจัดเก็บภาษี  สท.กำแพงเพชร </t>
  </si>
  <si>
    <t xml:space="preserve">ผลการจัดเก็บภาษี  สท.พิจิตร </t>
  </si>
  <si>
    <t xml:space="preserve">ผลการจัดเก็บภาษี  สท.เพชรบูรณ์ </t>
  </si>
  <si>
    <t xml:space="preserve">ผลการจัดเก็บภาษี  สท.พิษณุโลก </t>
  </si>
  <si>
    <t>ผลการจัดเก็บภาษี  สท.อุตรดิตถ์</t>
  </si>
  <si>
    <t>ผลการจัดเก็บภาษี  สท.แม่ฮ่องสอน</t>
  </si>
  <si>
    <t>ผลการจัดเก็บภาษี  สท.เชียงราย</t>
  </si>
  <si>
    <t xml:space="preserve">ผลการจัดเก็บภาษี  สท.น่าน </t>
  </si>
  <si>
    <t>ผลการจัดเก็บภาษี  สท.ลำพูน</t>
  </si>
  <si>
    <t xml:space="preserve">ผลการจัดเก็บภาษี  สท.แพร่ </t>
  </si>
  <si>
    <t xml:space="preserve">ผลการจัดเก็บภาษี  สท.พะเยา </t>
  </si>
  <si>
    <t>ผลการจัดเก็บภาษี  สท.ลำปาง</t>
  </si>
  <si>
    <t xml:space="preserve">ผลการจัดเก็บภาษี  สท.บุรีรัมย์ </t>
  </si>
  <si>
    <t xml:space="preserve">ผลการจัดเก็บภาษี  สท.สุรินทร์ </t>
  </si>
  <si>
    <t xml:space="preserve">ผลการจัดเก็บภาษี  สท.ศรีสะเกษ </t>
  </si>
  <si>
    <t>ผลการจัดเก็บภาษี  สท.อุบลราชธานี</t>
  </si>
  <si>
    <t xml:space="preserve">ผลการจัดเก็บภาษี  สท.อำนาจเจริญ </t>
  </si>
  <si>
    <t xml:space="preserve">ผลการจัดเก็บภาษี  สท.ยโสธร </t>
  </si>
  <si>
    <t>ผลการจัดเก็บภาษี  สท.ชัยภูมิ</t>
  </si>
  <si>
    <t>ผลการจัดเก็บภาษี  สท.หนองบัวลำภู</t>
  </si>
  <si>
    <t>ผลการจัดเก็บภาษี  สท.หนองคาย</t>
  </si>
  <si>
    <t>ผลการจัดเก็บภาษี  สท.เลย</t>
  </si>
  <si>
    <t>ผลการจัดเก็บภาษี  สท.สกลนคร</t>
  </si>
  <si>
    <t>ผลการจัดเก็บภาษี  สท.นครพนม</t>
  </si>
  <si>
    <t>ผลการจัดเก็บภาษี  สท.ขอนแก่น</t>
  </si>
  <si>
    <t>ผลการจัดเก็บภาษี  สท.มหาสารคาม</t>
  </si>
  <si>
    <t>ผลการจัดเก็บภาษี  สท.ร้อยเอ็ด</t>
  </si>
  <si>
    <t>ผลการจัดเก็บภาษี  สท.กาฬสินธุ์</t>
  </si>
  <si>
    <t>ผลการจัดเก็บภาษี  สท.มุกดาหาร</t>
  </si>
  <si>
    <t>ผลการจัดเก็บภาษี  สท.อุดรธานี</t>
  </si>
  <si>
    <t>ผลการจัดเก็บภาษี  สท.นครศรีธรรมราช</t>
  </si>
  <si>
    <t xml:space="preserve">ผลการจัดเก็บภาษี  สท.ชุมพร </t>
  </si>
  <si>
    <t>ผลการจัดเก็บภาษี  สท.ระนอง</t>
  </si>
  <si>
    <t xml:space="preserve">ผลการจัดเก็บภาษี  สท.พังงา </t>
  </si>
  <si>
    <t xml:space="preserve">ผลการจัดเก็บภาษี  สท.ภูเก็ต </t>
  </si>
  <si>
    <t xml:space="preserve">ผลการจัดเก็บภาษี  สท.ตรัง </t>
  </si>
  <si>
    <t xml:space="preserve">ผลการจัดเก็บภาษี  สท.พัทลุง </t>
  </si>
  <si>
    <t xml:space="preserve">ผลการจัดเก็บภาษี  สท.สตูล </t>
  </si>
  <si>
    <t xml:space="preserve">ผลการจัดเก็บภาษี  สท.ปัตตานี </t>
  </si>
  <si>
    <t>ผลการจัดเก็บภาษี  สท.ยะลา</t>
  </si>
  <si>
    <t xml:space="preserve">ผลการจัดเก็บภาษี  สท.นราธิวาส </t>
  </si>
  <si>
    <t>ผลการจัดเก็บภาษีสรรพากร  สท. 7</t>
  </si>
  <si>
    <t>ผลการจัดเก็บภาษีสรรพากร  สท. 8</t>
  </si>
  <si>
    <t>ผลการจัดเก็บภาษีสรรพากร  สท. 9</t>
  </si>
  <si>
    <t>สท.17</t>
  </si>
  <si>
    <t>สท.18</t>
  </si>
  <si>
    <t>สท.19</t>
  </si>
  <si>
    <t>สท.20</t>
  </si>
  <si>
    <t>สท.21</t>
  </si>
  <si>
    <t xml:space="preserve">ผลการจัดเก็บภาษีสรรพากร สท. 10 </t>
  </si>
  <si>
    <t xml:space="preserve">ผลการจัดเก็บภาษีสรรพากร สท. 11 </t>
  </si>
  <si>
    <t>ผลการจัดเก็บภาษีสรรพากร  สท.12</t>
  </si>
  <si>
    <t>ผลการจัดเก็บภาษีสรรพากร  สท. 13</t>
  </si>
  <si>
    <t>ผลการจัดเก็บภาษีสรรพากร  สท. 14</t>
  </si>
  <si>
    <t>ผลการจัดเก็บภาษีสรรพากร  สท. 17</t>
  </si>
  <si>
    <t>ผลการจัดเก็บภาษีสรรพากร  สท. 18</t>
  </si>
  <si>
    <t>ผลการจัดเก็บภาษีสรรพากร  สท. 19</t>
  </si>
  <si>
    <t>ผลการจัดเก็บภาษีสรรพากร  สท. 20</t>
  </si>
  <si>
    <t>ผลการจัดเก็บภาษีสรรพากร  สท. 21</t>
  </si>
  <si>
    <t>สท.22</t>
  </si>
  <si>
    <t>สท.23</t>
  </si>
  <si>
    <t>สท.24</t>
  </si>
  <si>
    <t>สท.25</t>
  </si>
  <si>
    <t>สท.26</t>
  </si>
  <si>
    <t>สท.27</t>
  </si>
  <si>
    <t>สท.28</t>
  </si>
  <si>
    <t>สท.29</t>
  </si>
  <si>
    <t>สท.30</t>
  </si>
  <si>
    <t xml:space="preserve">ผลการจัดเก็บภาษีสรรพากร  สท. 22 </t>
  </si>
  <si>
    <t xml:space="preserve">ผลการจัดเก็บภาษีสรรพากร  สท. 23 </t>
  </si>
  <si>
    <t xml:space="preserve">ผลการจัดเก็บภาษีสรรพากร  สท. 24 </t>
  </si>
  <si>
    <t>ผลการจัดเก็บภาษีสรรพากร  สท. 25</t>
  </si>
  <si>
    <t>ผลการจัดเก็บภาษีสรรพากร  สท. 26</t>
  </si>
  <si>
    <t>ผลการจัดเก็บภาษีสรรพากร  สท. 27</t>
  </si>
  <si>
    <t>ผลการจัดเก็บภาษีสรรพากร  สท. 28</t>
  </si>
  <si>
    <t>ผลการจัดเก็บภาษีสรรพากร  สท. 29</t>
  </si>
  <si>
    <t>ผลการจัดเก็บภาษีสรรพากร  สท. 30</t>
  </si>
  <si>
    <t>ผลการจัดเก็บภาษีสรรพากร   สภ. 3</t>
  </si>
  <si>
    <t>สท. ลพบุรี</t>
  </si>
  <si>
    <t>สท. ชัยนาท</t>
  </si>
  <si>
    <t>สท. สิงห์บุรี</t>
  </si>
  <si>
    <t>สท. อ่างทอง</t>
  </si>
  <si>
    <t>สท. สระบุรี</t>
  </si>
  <si>
    <t>สท. อุทัยธานี</t>
  </si>
  <si>
    <t xml:space="preserve">ผลการจัดเก็บภาษี  สท.อ่างทอง </t>
  </si>
  <si>
    <t>ผลการจัดเก็บภาษี  สท.อยุธยา 1</t>
  </si>
  <si>
    <t>ผลการจัดเก็บภาษี  สท.อยุธยา 2</t>
  </si>
  <si>
    <t>ผลการจัดเก็บภาษี  สท.ปทุมธานี  1</t>
  </si>
  <si>
    <t xml:space="preserve">ผลการจัดเก็บภาษี  สท.ปทุมธานี  2 </t>
  </si>
  <si>
    <t>สท.ชลบุรี 1</t>
  </si>
  <si>
    <t>สท.ชลบุรี 2</t>
  </si>
  <si>
    <t>สท.ชลบุรี 3</t>
  </si>
  <si>
    <t>สท. ฉะเชิงเทรา</t>
  </si>
  <si>
    <t>สท. นครนายก</t>
  </si>
  <si>
    <t>สท. ปราจีนบุรี</t>
  </si>
  <si>
    <t>สท. สระแก้ว</t>
  </si>
  <si>
    <t>สท. ระยอง</t>
  </si>
  <si>
    <t>สท. ตราด</t>
  </si>
  <si>
    <t>สท. จันทบุรี</t>
  </si>
  <si>
    <t>สท. สมุทรปราการ 1</t>
  </si>
  <si>
    <t xml:space="preserve">สท. สมุทรปราการ 2 </t>
  </si>
  <si>
    <t>สท. สมุทรปราการ 3</t>
  </si>
  <si>
    <t>ผลการจัดเก็บภาษี  สท.ชลบุรี 1</t>
  </si>
  <si>
    <t>ผลการจัดเก็บภาษี  สท.ชลบุรี  2</t>
  </si>
  <si>
    <t>ผลการจัดเก็บภาษี  สท.ชลบุรี  3</t>
  </si>
  <si>
    <t>ผลการจัดเก็บภาษี  สท. สมุทรปราการ 1</t>
  </si>
  <si>
    <t>ผลการจัดเก็บภาษี  สท.สมุทรปราการ 2</t>
  </si>
  <si>
    <t>ผลการจัดเก็บภาษี  สท.สมุทรปราการ 3</t>
  </si>
  <si>
    <t>สท. นครปฐม 1</t>
  </si>
  <si>
    <t>สท. นครปฐม 2</t>
  </si>
  <si>
    <t>สท. สุพรรณบุรี</t>
  </si>
  <si>
    <t>สท. กาญจนบุรี</t>
  </si>
  <si>
    <t>สท. ราชบุรี</t>
  </si>
  <si>
    <t>สท. เพชรบุรี</t>
  </si>
  <si>
    <t>สท. สมุทรสาคร 1</t>
  </si>
  <si>
    <t>สท. สมุทรสาคร 2</t>
  </si>
  <si>
    <t>สท. สมุทรสงคราม</t>
  </si>
  <si>
    <t>สท. ประจวบคีรีขันธ์</t>
  </si>
  <si>
    <t>ผลการจัดเก็บภาษี  สท.นครปฐม 1</t>
  </si>
  <si>
    <t>ผลการจัดเก็บภาษีสรรพากร  สท. สุพรรณบุรี</t>
  </si>
  <si>
    <t>ผลการจัดเก็บภาษี  สท.นครปฐม 2</t>
  </si>
  <si>
    <t>ผลการจัดเก็บภาษี  สท.สมุทรสาคร 1</t>
  </si>
  <si>
    <t>ผลการจัดเก็บภาษี  สท.สมุทรสาคร 2</t>
  </si>
  <si>
    <t>สท. พิษณุโลก</t>
  </si>
  <si>
    <t>สท. อุตรดิตถ์</t>
  </si>
  <si>
    <t>สท. สุโขทัย</t>
  </si>
  <si>
    <t>สท. ตาก</t>
  </si>
  <si>
    <t>สท. กำแพงเพชร</t>
  </si>
  <si>
    <t>สท. พิจิตร</t>
  </si>
  <si>
    <t>สท. เพชรบูรณ์</t>
  </si>
  <si>
    <t>สท. นครสวรรค์</t>
  </si>
  <si>
    <t>สท. เชียงใหม่ 1</t>
  </si>
  <si>
    <t>สท. เชียงใหม่ 2</t>
  </si>
  <si>
    <t>สท. ลำปาง</t>
  </si>
  <si>
    <t>สท. แม่ฮ่องสอน</t>
  </si>
  <si>
    <t>สท. เชียงราย</t>
  </si>
  <si>
    <t>สท. น่าน</t>
  </si>
  <si>
    <t>สท. ลำพูน</t>
  </si>
  <si>
    <t>สท. แพร่</t>
  </si>
  <si>
    <t>สท. พะเยา</t>
  </si>
  <si>
    <t>ผลการจัดเก็บภาษี  สท.เชียงใหม่ 1</t>
  </si>
  <si>
    <t>ผลการจัดเก็บภาษี  สท.เชียงใหม่  2</t>
  </si>
  <si>
    <t>ผลการจัดเก็บภาษี  สท.นครราชสีมา  2</t>
  </si>
  <si>
    <t>ผลการจัดเก็บภาษี  สท.นครราชสีมา 1</t>
  </si>
  <si>
    <t>นครราชสีมา 1</t>
  </si>
  <si>
    <t>นครราชสีมา 2</t>
  </si>
  <si>
    <t>สุราษฎร์ธานี  1</t>
  </si>
  <si>
    <t>สุราษฎร์ธานี  2</t>
  </si>
  <si>
    <t>ผลการจัดเก็บภาษี  สท. กระบี่</t>
  </si>
  <si>
    <t>ผลการจัดเก็บภาษี  สท.สงขลา  1</t>
  </si>
  <si>
    <t>ผลการจัดเก็บภาษี  สท.สงขลา 2</t>
  </si>
  <si>
    <t>สท. พระนครศรีอยุธยา 1</t>
  </si>
  <si>
    <t>สท. พระนครศรีอยุธยา 2</t>
  </si>
  <si>
    <t>ผลการจัดเก็บภาษี  สท.สุราษฎร์ธานี 1</t>
  </si>
  <si>
    <t>ผลการจัดเก็บภาษี  สท.สุราษฎร์ธานี  2</t>
  </si>
  <si>
    <t>สท. ปทุมธานี 1</t>
  </si>
  <si>
    <t>สท. ปทุมธานี 2</t>
  </si>
  <si>
    <t xml:space="preserve">  </t>
  </si>
  <si>
    <t>ผลการจัดเก็บภาษี  สท.บึงกาฬ</t>
  </si>
  <si>
    <t xml:space="preserve">ผลการจัดเก็บภาษีสรรพากร ภาค 10 </t>
  </si>
  <si>
    <t>บึงกาฬ</t>
  </si>
  <si>
    <t>ผลการจัดเก็บภาษี  สท.นนทบุรี 2</t>
  </si>
  <si>
    <t>สท. นนทบุรี 1</t>
  </si>
  <si>
    <t>สท. นนทบุรี 2</t>
  </si>
  <si>
    <t>ผลการจัดเก็บภาษี  สท.นนทบุรี 1</t>
  </si>
  <si>
    <t>ภาษีมกดก</t>
  </si>
  <si>
    <t>ภาษีมรดก</t>
  </si>
  <si>
    <t>ผลการจัดเก็บภาษี  สท.สระแก้ว</t>
  </si>
  <si>
    <t>ปีงบประมาณ 2550 - 2563</t>
  </si>
  <si>
    <t>ปีงบประมาณ 2557 - 2563</t>
  </si>
  <si>
    <t>ปีงบประมาณ 2557- 2563</t>
  </si>
  <si>
    <t>ปีงบประมาณ  2557 - 2563</t>
  </si>
  <si>
    <t>หมายเหตุ  :     ปีงบประมาณ 2562,2563 (ผลจัดเก็บตามหน่วยกำกับ)</t>
  </si>
  <si>
    <t>สงขลา  1</t>
  </si>
  <si>
    <t>สงขลา  2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</si>
</sst>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0.0000000000"/>
    <numFmt numFmtId="198" formatCode="0.000000000"/>
    <numFmt numFmtId="199" formatCode="#,##0.0"/>
    <numFmt numFmtId="200" formatCode="#,##0.000"/>
    <numFmt numFmtId="201" formatCode="#,##0.00_ ;\(0.00\)\ "/>
    <numFmt numFmtId="202" formatCode="#,##0.00;\(0.00\)"/>
    <numFmt numFmtId="203" formatCode="_-* #,##0.000_-;\-* #,##0.000_-;_-* &quot;-&quot;??_-;_-@_-"/>
    <numFmt numFmtId="204" formatCode="#,##0.0000"/>
    <numFmt numFmtId="205" formatCode="0.00000000000"/>
    <numFmt numFmtId="206" formatCode="0.000000000000"/>
    <numFmt numFmtId="207" formatCode="#,##0.0;\(0.0\)"/>
    <numFmt numFmtId="208" formatCode="#,##0.000;\(0.000\)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_-;_-@_-"/>
    <numFmt numFmtId="212" formatCode="#,##0.000_ ;\(0.000\)\ "/>
    <numFmt numFmtId="213" formatCode="#,##0.00000"/>
    <numFmt numFmtId="214" formatCode="_-* #,##0.000_-;\-* #,##0.000_-;_-* &quot;-&quot;???_-;_-@_-"/>
    <numFmt numFmtId="215" formatCode="_-* #,##0.00000_-;\-* #,##0.00000_-;_-* &quot;-&quot;??_-;_-@_-"/>
    <numFmt numFmtId="216" formatCode="_-* #,##0.000000_-;\-* #,##0.000000_-;_-* &quot;-&quot;??_-;_-@_-"/>
    <numFmt numFmtId="217" formatCode="#,##0.0000;\(0.0000\)"/>
    <numFmt numFmtId="218" formatCode="#,##0.00000;\(0.00000\)"/>
    <numFmt numFmtId="219" formatCode="#,##0.00_);\(#,##0.00\)"/>
    <numFmt numFmtId="220" formatCode="#,##0.000_);\(#,##0.000\)"/>
    <numFmt numFmtId="221" formatCode="#,##0;\(0\)"/>
    <numFmt numFmtId="222" formatCode="#,##0.0_ ;\(0.0\)\ "/>
    <numFmt numFmtId="223" formatCode="0.00;[Red]0.00"/>
    <numFmt numFmtId="224" formatCode="0.000;[Red]0.000"/>
    <numFmt numFmtId="225" formatCode="0.00_ ;[Red]\-0.00\ "/>
    <numFmt numFmtId="226" formatCode="0.000_ ;[Red]\-0.000\ "/>
    <numFmt numFmtId="227" formatCode="#,##0.000_ ;[Red]\-#,##0.000\ "/>
    <numFmt numFmtId="228" formatCode="#,##0.000_ ;\-#,##0.000\ "/>
    <numFmt numFmtId="229" formatCode="0.0%"/>
    <numFmt numFmtId="230" formatCode="#,##0.000000"/>
    <numFmt numFmtId="231" formatCode="#,##0.00000000"/>
  </numFmts>
  <fonts count="8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AngsanaUPC"/>
      <family val="1"/>
    </font>
    <font>
      <sz val="18"/>
      <name val="AngsanaUPC"/>
      <family val="1"/>
    </font>
    <font>
      <b/>
      <sz val="18"/>
      <color indexed="39"/>
      <name val="AngsanaUPC"/>
      <family val="1"/>
    </font>
    <font>
      <b/>
      <sz val="18"/>
      <color indexed="59"/>
      <name val="AngsanaUPC"/>
      <family val="1"/>
    </font>
    <font>
      <b/>
      <sz val="20"/>
      <name val="AngsanaUPC"/>
      <family val="1"/>
    </font>
    <font>
      <sz val="20"/>
      <name val="AngsanaUPC"/>
      <family val="1"/>
    </font>
    <font>
      <b/>
      <sz val="20"/>
      <color indexed="10"/>
      <name val="AngsanaUPC"/>
      <family val="1"/>
    </font>
    <font>
      <b/>
      <sz val="20"/>
      <color indexed="8"/>
      <name val="AngsanaUPC"/>
      <family val="1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39"/>
      <name val="AngsanaUPC"/>
      <family val="1"/>
    </font>
    <font>
      <sz val="24"/>
      <name val="AngsanaUPC"/>
      <family val="1"/>
    </font>
    <font>
      <b/>
      <sz val="24"/>
      <name val="AngsanaUPC"/>
      <family val="1"/>
    </font>
    <font>
      <sz val="24"/>
      <color indexed="39"/>
      <name val="AngsanaUPC"/>
      <family val="1"/>
    </font>
    <font>
      <b/>
      <sz val="16"/>
      <name val="AngsanaUPC"/>
      <family val="1"/>
    </font>
    <font>
      <b/>
      <sz val="22"/>
      <name val="AngsanaUPC"/>
      <family val="1"/>
    </font>
    <font>
      <b/>
      <sz val="22"/>
      <color indexed="10"/>
      <name val="AngsanaUPC"/>
      <family val="1"/>
    </font>
    <font>
      <sz val="2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10"/>
      <name val="AngsanaUPC"/>
      <family val="1"/>
    </font>
    <font>
      <b/>
      <sz val="18"/>
      <color indexed="8"/>
      <name val="AngsanaUPC"/>
      <family val="1"/>
    </font>
    <font>
      <b/>
      <sz val="18"/>
      <color indexed="12"/>
      <name val="AngsanaUPC"/>
      <family val="1"/>
    </font>
    <font>
      <b/>
      <sz val="22"/>
      <color indexed="8"/>
      <name val="AngsanaUPC"/>
      <family val="1"/>
    </font>
    <font>
      <b/>
      <sz val="16"/>
      <color indexed="8"/>
      <name val="AngsanaUPC"/>
      <family val="1"/>
    </font>
    <font>
      <sz val="22"/>
      <color indexed="10"/>
      <name val="AngsanaUPC"/>
      <family val="1"/>
    </font>
    <font>
      <sz val="24"/>
      <color indexed="8"/>
      <name val="Calibri"/>
      <family val="2"/>
    </font>
    <font>
      <sz val="32"/>
      <color indexed="8"/>
      <name val="Tahoma"/>
      <family val="2"/>
    </font>
    <font>
      <b/>
      <sz val="40"/>
      <color indexed="12"/>
      <name val="AngsanaUPC"/>
      <family val="1"/>
    </font>
    <font>
      <b/>
      <sz val="28"/>
      <color indexed="20"/>
      <name val="Tahoma"/>
      <family val="2"/>
    </font>
    <font>
      <b/>
      <sz val="32"/>
      <color indexed="20"/>
      <name val="Tahoma"/>
      <family val="2"/>
    </font>
    <font>
      <b/>
      <sz val="28"/>
      <color indexed="17"/>
      <name val="Tahoma"/>
      <family val="2"/>
    </font>
    <font>
      <b/>
      <sz val="32"/>
      <color indexed="17"/>
      <name val="Tahoma"/>
      <family val="2"/>
    </font>
    <font>
      <sz val="28"/>
      <color indexed="10"/>
      <name val="Tahoma"/>
      <family val="2"/>
    </font>
    <font>
      <b/>
      <sz val="32"/>
      <color indexed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ngsanaUPC"/>
      <family val="1"/>
    </font>
    <font>
      <b/>
      <sz val="18"/>
      <color theme="1"/>
      <name val="AngsanaUPC"/>
      <family val="1"/>
    </font>
    <font>
      <b/>
      <sz val="18"/>
      <color rgb="FF0000FF"/>
      <name val="AngsanaUPC"/>
      <family val="1"/>
    </font>
    <font>
      <b/>
      <sz val="22"/>
      <color theme="1"/>
      <name val="AngsanaUPC"/>
      <family val="1"/>
    </font>
    <font>
      <b/>
      <sz val="20"/>
      <color theme="1"/>
      <name val="AngsanaUPC"/>
      <family val="1"/>
    </font>
    <font>
      <b/>
      <sz val="22"/>
      <color rgb="FFFF0000"/>
      <name val="AngsanaUPC"/>
      <family val="1"/>
    </font>
    <font>
      <b/>
      <sz val="16"/>
      <color theme="1"/>
      <name val="AngsanaUPC"/>
      <family val="1"/>
    </font>
    <font>
      <b/>
      <sz val="20"/>
      <color rgb="FFFF0000"/>
      <name val="AngsanaUPC"/>
      <family val="1"/>
    </font>
    <font>
      <sz val="22"/>
      <color rgb="FFFF0000"/>
      <name val="AngsanaUPC"/>
      <family val="1"/>
    </font>
    <font>
      <b/>
      <sz val="8"/>
      <name val="Cordia Ne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FF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7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0D7F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 horizontal="right" wrapText="1"/>
    </xf>
    <xf numFmtId="20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03" fontId="3" fillId="33" borderId="11" xfId="42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208" fontId="3" fillId="33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202" fontId="3" fillId="33" borderId="12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13" xfId="0" applyFont="1" applyFill="1" applyBorder="1" applyAlignment="1">
      <alignment wrapText="1"/>
    </xf>
    <xf numFmtId="200" fontId="3" fillId="33" borderId="13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03" fontId="3" fillId="33" borderId="10" xfId="42" applyNumberFormat="1" applyFont="1" applyFill="1" applyBorder="1" applyAlignment="1">
      <alignment/>
    </xf>
    <xf numFmtId="200" fontId="3" fillId="0" borderId="10" xfId="0" applyNumberFormat="1" applyFont="1" applyBorder="1" applyAlignment="1">
      <alignment/>
    </xf>
    <xf numFmtId="202" fontId="3" fillId="33" borderId="10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wrapText="1"/>
    </xf>
    <xf numFmtId="200" fontId="3" fillId="33" borderId="14" xfId="0" applyNumberFormat="1" applyFont="1" applyFill="1" applyBorder="1" applyAlignment="1">
      <alignment horizontal="right" wrapText="1"/>
    </xf>
    <xf numFmtId="202" fontId="3" fillId="33" borderId="14" xfId="0" applyNumberFormat="1" applyFont="1" applyFill="1" applyBorder="1" applyAlignment="1">
      <alignment horizontal="center" wrapText="1"/>
    </xf>
    <xf numFmtId="203" fontId="3" fillId="33" borderId="10" xfId="42" applyNumberFormat="1" applyFont="1" applyFill="1" applyBorder="1" applyAlignment="1">
      <alignment horizontal="right"/>
    </xf>
    <xf numFmtId="203" fontId="3" fillId="33" borderId="10" xfId="42" applyNumberFormat="1" applyFont="1" applyFill="1" applyBorder="1" applyAlignment="1">
      <alignment wrapText="1"/>
    </xf>
    <xf numFmtId="202" fontId="3" fillId="33" borderId="10" xfId="0" applyNumberFormat="1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horizontal="right"/>
    </xf>
    <xf numFmtId="200" fontId="3" fillId="33" borderId="10" xfId="42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/>
    </xf>
    <xf numFmtId="203" fontId="3" fillId="33" borderId="10" xfId="42" applyNumberFormat="1" applyFont="1" applyFill="1" applyBorder="1" applyAlignment="1">
      <alignment horizontal="right" wrapText="1"/>
    </xf>
    <xf numFmtId="203" fontId="3" fillId="33" borderId="0" xfId="42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wrapText="1"/>
    </xf>
    <xf numFmtId="202" fontId="3" fillId="33" borderId="10" xfId="0" applyNumberFormat="1" applyFont="1" applyFill="1" applyBorder="1" applyAlignment="1">
      <alignment wrapText="1"/>
    </xf>
    <xf numFmtId="208" fontId="3" fillId="33" borderId="1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203" fontId="3" fillId="33" borderId="12" xfId="42" applyNumberFormat="1" applyFont="1" applyFill="1" applyBorder="1" applyAlignment="1">
      <alignment horizontal="right" wrapText="1"/>
    </xf>
    <xf numFmtId="208" fontId="3" fillId="33" borderId="10" xfId="42" applyNumberFormat="1" applyFont="1" applyFill="1" applyBorder="1" applyAlignment="1">
      <alignment wrapText="1"/>
    </xf>
    <xf numFmtId="194" fontId="3" fillId="33" borderId="0" xfId="0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horizontal="right"/>
    </xf>
    <xf numFmtId="202" fontId="3" fillId="33" borderId="10" xfId="42" applyNumberFormat="1" applyFont="1" applyFill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01" fontId="9" fillId="34" borderId="10" xfId="0" applyNumberFormat="1" applyFont="1" applyFill="1" applyBorder="1" applyAlignment="1">
      <alignment horizontal="center" wrapText="1"/>
    </xf>
    <xf numFmtId="0" fontId="70" fillId="33" borderId="10" xfId="0" applyFont="1" applyFill="1" applyBorder="1" applyAlignment="1">
      <alignment/>
    </xf>
    <xf numFmtId="200" fontId="70" fillId="33" borderId="10" xfId="0" applyNumberFormat="1" applyFont="1" applyFill="1" applyBorder="1" applyAlignment="1">
      <alignment horizontal="right"/>
    </xf>
    <xf numFmtId="202" fontId="70" fillId="33" borderId="10" xfId="0" applyNumberFormat="1" applyFont="1" applyFill="1" applyBorder="1" applyAlignment="1">
      <alignment horizontal="center" wrapText="1"/>
    </xf>
    <xf numFmtId="0" fontId="70" fillId="34" borderId="10" xfId="0" applyFont="1" applyFill="1" applyBorder="1" applyAlignment="1">
      <alignment/>
    </xf>
    <xf numFmtId="200" fontId="70" fillId="34" borderId="10" xfId="0" applyNumberFormat="1" applyFont="1" applyFill="1" applyBorder="1" applyAlignment="1">
      <alignment horizontal="right"/>
    </xf>
    <xf numFmtId="0" fontId="70" fillId="33" borderId="10" xfId="0" applyFont="1" applyFill="1" applyBorder="1" applyAlignment="1">
      <alignment wrapText="1"/>
    </xf>
    <xf numFmtId="208" fontId="70" fillId="33" borderId="10" xfId="42" applyNumberFormat="1" applyFont="1" applyFill="1" applyBorder="1" applyAlignment="1">
      <alignment horizontal="right" wrapText="1"/>
    </xf>
    <xf numFmtId="202" fontId="70" fillId="33" borderId="10" xfId="42" applyNumberFormat="1" applyFont="1" applyFill="1" applyBorder="1" applyAlignment="1">
      <alignment horizontal="right" wrapText="1"/>
    </xf>
    <xf numFmtId="203" fontId="70" fillId="33" borderId="10" xfId="42" applyNumberFormat="1" applyFont="1" applyFill="1" applyBorder="1" applyAlignment="1">
      <alignment horizontal="right" wrapText="1"/>
    </xf>
    <xf numFmtId="202" fontId="70" fillId="33" borderId="10" xfId="0" applyNumberFormat="1" applyFont="1" applyFill="1" applyBorder="1" applyAlignment="1">
      <alignment horizontal="right" wrapText="1"/>
    </xf>
    <xf numFmtId="202" fontId="70" fillId="33" borderId="10" xfId="42" applyNumberFormat="1" applyFont="1" applyFill="1" applyBorder="1" applyAlignment="1">
      <alignment horizontal="center" wrapText="1"/>
    </xf>
    <xf numFmtId="208" fontId="70" fillId="33" borderId="10" xfId="0" applyNumberFormat="1" applyFont="1" applyFill="1" applyBorder="1" applyAlignment="1">
      <alignment wrapText="1"/>
    </xf>
    <xf numFmtId="202" fontId="71" fillId="33" borderId="10" xfId="0" applyNumberFormat="1" applyFont="1" applyFill="1" applyBorder="1" applyAlignment="1">
      <alignment horizontal="center" wrapText="1"/>
    </xf>
    <xf numFmtId="208" fontId="3" fillId="33" borderId="11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08" fontId="7" fillId="34" borderId="10" xfId="0" applyNumberFormat="1" applyFont="1" applyFill="1" applyBorder="1" applyAlignment="1">
      <alignment horizontal="right" wrapText="1"/>
    </xf>
    <xf numFmtId="202" fontId="3" fillId="33" borderId="10" xfId="0" applyNumberFormat="1" applyFont="1" applyFill="1" applyBorder="1" applyAlignment="1">
      <alignment horizontal="center" wrapText="1"/>
    </xf>
    <xf numFmtId="200" fontId="3" fillId="33" borderId="10" xfId="0" applyNumberFormat="1" applyFont="1" applyFill="1" applyBorder="1" applyAlignment="1">
      <alignment horizontal="right" wrapText="1"/>
    </xf>
    <xf numFmtId="200" fontId="3" fillId="9" borderId="10" xfId="0" applyNumberFormat="1" applyFont="1" applyFill="1" applyBorder="1" applyAlignment="1">
      <alignment horizontal="right" wrapText="1"/>
    </xf>
    <xf numFmtId="208" fontId="3" fillId="9" borderId="10" xfId="42" applyNumberFormat="1" applyFont="1" applyFill="1" applyBorder="1" applyAlignment="1">
      <alignment wrapText="1"/>
    </xf>
    <xf numFmtId="208" fontId="70" fillId="3" borderId="10" xfId="0" applyNumberFormat="1" applyFont="1" applyFill="1" applyBorder="1" applyAlignment="1">
      <alignment wrapText="1"/>
    </xf>
    <xf numFmtId="200" fontId="70" fillId="9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 wrapText="1"/>
    </xf>
    <xf numFmtId="0" fontId="16" fillId="33" borderId="0" xfId="0" applyFont="1" applyFill="1" applyAlignment="1">
      <alignment/>
    </xf>
    <xf numFmtId="212" fontId="7" fillId="34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200" fontId="7" fillId="33" borderId="10" xfId="0" applyNumberFormat="1" applyFont="1" applyFill="1" applyBorder="1" applyAlignment="1">
      <alignment horizontal="right" wrapText="1"/>
    </xf>
    <xf numFmtId="202" fontId="9" fillId="33" borderId="10" xfId="0" applyNumberFormat="1" applyFont="1" applyFill="1" applyBorder="1" applyAlignment="1">
      <alignment horizontal="center" wrapText="1"/>
    </xf>
    <xf numFmtId="0" fontId="7" fillId="33" borderId="16" xfId="0" applyFont="1" applyFill="1" applyBorder="1" applyAlignment="1">
      <alignment wrapText="1"/>
    </xf>
    <xf numFmtId="200" fontId="7" fillId="33" borderId="16" xfId="0" applyNumberFormat="1" applyFont="1" applyFill="1" applyBorder="1" applyAlignment="1">
      <alignment horizontal="right" wrapText="1"/>
    </xf>
    <xf numFmtId="224" fontId="3" fillId="33" borderId="10" xfId="0" applyNumberFormat="1" applyFont="1" applyFill="1" applyBorder="1" applyAlignment="1">
      <alignment horizontal="center" wrapText="1"/>
    </xf>
    <xf numFmtId="224" fontId="3" fillId="33" borderId="10" xfId="42" applyNumberFormat="1" applyFont="1" applyFill="1" applyBorder="1" applyAlignment="1">
      <alignment horizontal="right" wrapText="1"/>
    </xf>
    <xf numFmtId="226" fontId="3" fillId="33" borderId="11" xfId="42" applyNumberFormat="1" applyFont="1" applyFill="1" applyBorder="1" applyAlignment="1">
      <alignment wrapText="1"/>
    </xf>
    <xf numFmtId="226" fontId="3" fillId="33" borderId="10" xfId="0" applyNumberFormat="1" applyFont="1" applyFill="1" applyBorder="1" applyAlignment="1">
      <alignment horizontal="center" wrapText="1"/>
    </xf>
    <xf numFmtId="225" fontId="3" fillId="33" borderId="11" xfId="42" applyNumberFormat="1" applyFont="1" applyFill="1" applyBorder="1" applyAlignment="1">
      <alignment wrapText="1"/>
    </xf>
    <xf numFmtId="225" fontId="3" fillId="33" borderId="10" xfId="0" applyNumberFormat="1" applyFont="1" applyFill="1" applyBorder="1" applyAlignment="1">
      <alignment horizontal="center" wrapText="1"/>
    </xf>
    <xf numFmtId="226" fontId="3" fillId="33" borderId="10" xfId="42" applyNumberFormat="1" applyFont="1" applyFill="1" applyBorder="1" applyAlignment="1">
      <alignment horizontal="right" wrapText="1"/>
    </xf>
    <xf numFmtId="226" fontId="3" fillId="33" borderId="10" xfId="42" applyNumberFormat="1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202" fontId="7" fillId="36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wrapText="1"/>
    </xf>
    <xf numFmtId="202" fontId="7" fillId="37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200" fontId="7" fillId="37" borderId="10" xfId="0" applyNumberFormat="1" applyFont="1" applyFill="1" applyBorder="1" applyAlignment="1">
      <alignment horizontal="right" wrapText="1"/>
    </xf>
    <xf numFmtId="202" fontId="9" fillId="37" borderId="10" xfId="0" applyNumberFormat="1" applyFont="1" applyFill="1" applyBorder="1" applyAlignment="1">
      <alignment horizontal="center" wrapText="1"/>
    </xf>
    <xf numFmtId="227" fontId="3" fillId="33" borderId="10" xfId="42" applyNumberFormat="1" applyFont="1" applyFill="1" applyBorder="1" applyAlignment="1">
      <alignment horizontal="right" wrapText="1"/>
    </xf>
    <xf numFmtId="202" fontId="70" fillId="33" borderId="12" xfId="42" applyNumberFormat="1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72" fillId="33" borderId="10" xfId="0" applyFont="1" applyFill="1" applyBorder="1" applyAlignment="1">
      <alignment/>
    </xf>
    <xf numFmtId="200" fontId="72" fillId="33" borderId="10" xfId="0" applyNumberFormat="1" applyFont="1" applyFill="1" applyBorder="1" applyAlignment="1">
      <alignment horizontal="right"/>
    </xf>
    <xf numFmtId="202" fontId="72" fillId="33" borderId="10" xfId="0" applyNumberFormat="1" applyFont="1" applyFill="1" applyBorder="1" applyAlignment="1">
      <alignment horizontal="center" wrapText="1"/>
    </xf>
    <xf numFmtId="0" fontId="72" fillId="33" borderId="0" xfId="0" applyFont="1" applyFill="1" applyAlignment="1">
      <alignment/>
    </xf>
    <xf numFmtId="0" fontId="70" fillId="34" borderId="0" xfId="0" applyFont="1" applyFill="1" applyAlignment="1">
      <alignment/>
    </xf>
    <xf numFmtId="227" fontId="3" fillId="33" borderId="11" xfId="42" applyNumberFormat="1" applyFont="1" applyFill="1" applyBorder="1" applyAlignment="1">
      <alignment wrapText="1"/>
    </xf>
    <xf numFmtId="0" fontId="17" fillId="33" borderId="0" xfId="0" applyFont="1" applyFill="1" applyAlignment="1">
      <alignment horizontal="center" wrapText="1"/>
    </xf>
    <xf numFmtId="0" fontId="18" fillId="38" borderId="10" xfId="0" applyFont="1" applyFill="1" applyBorder="1" applyAlignment="1">
      <alignment horizontal="center" wrapText="1"/>
    </xf>
    <xf numFmtId="208" fontId="18" fillId="38" borderId="10" xfId="0" applyNumberFormat="1" applyFont="1" applyFill="1" applyBorder="1" applyAlignment="1">
      <alignment horizontal="right" wrapText="1"/>
    </xf>
    <xf numFmtId="201" fontId="19" fillId="39" borderId="10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0" fontId="18" fillId="35" borderId="10" xfId="0" applyFont="1" applyFill="1" applyBorder="1" applyAlignment="1">
      <alignment horizontal="center" wrapText="1"/>
    </xf>
    <xf numFmtId="208" fontId="18" fillId="35" borderId="10" xfId="0" applyNumberFormat="1" applyFont="1" applyFill="1" applyBorder="1" applyAlignment="1">
      <alignment horizontal="right" wrapText="1"/>
    </xf>
    <xf numFmtId="201" fontId="19" fillId="35" borderId="10" xfId="0" applyNumberFormat="1" applyFont="1" applyFill="1" applyBorder="1" applyAlignment="1">
      <alignment horizontal="center" wrapText="1"/>
    </xf>
    <xf numFmtId="0" fontId="18" fillId="40" borderId="10" xfId="0" applyFont="1" applyFill="1" applyBorder="1" applyAlignment="1">
      <alignment horizontal="center" wrapText="1"/>
    </xf>
    <xf numFmtId="208" fontId="18" fillId="40" borderId="10" xfId="0" applyNumberFormat="1" applyFont="1" applyFill="1" applyBorder="1" applyAlignment="1">
      <alignment horizontal="right" wrapText="1"/>
    </xf>
    <xf numFmtId="201" fontId="19" fillId="40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212" fontId="18" fillId="33" borderId="10" xfId="0" applyNumberFormat="1" applyFont="1" applyFill="1" applyBorder="1" applyAlignment="1">
      <alignment horizontal="right" wrapText="1"/>
    </xf>
    <xf numFmtId="201" fontId="19" fillId="34" borderId="10" xfId="0" applyNumberFormat="1" applyFont="1" applyFill="1" applyBorder="1" applyAlignment="1">
      <alignment horizontal="center" wrapText="1"/>
    </xf>
    <xf numFmtId="212" fontId="18" fillId="34" borderId="10" xfId="0" applyNumberFormat="1" applyFont="1" applyFill="1" applyBorder="1" applyAlignment="1">
      <alignment horizontal="right" wrapText="1"/>
    </xf>
    <xf numFmtId="0" fontId="73" fillId="40" borderId="10" xfId="0" applyFont="1" applyFill="1" applyBorder="1" applyAlignment="1">
      <alignment horizontal="center" wrapText="1"/>
    </xf>
    <xf numFmtId="208" fontId="73" fillId="40" borderId="10" xfId="0" applyNumberFormat="1" applyFont="1" applyFill="1" applyBorder="1" applyAlignment="1">
      <alignment horizontal="right" wrapText="1"/>
    </xf>
    <xf numFmtId="201" fontId="73" fillId="40" borderId="10" xfId="0" applyNumberFormat="1" applyFont="1" applyFill="1" applyBorder="1" applyAlignment="1">
      <alignment horizontal="center" wrapText="1"/>
    </xf>
    <xf numFmtId="0" fontId="18" fillId="36" borderId="10" xfId="0" applyFont="1" applyFill="1" applyBorder="1" applyAlignment="1">
      <alignment wrapText="1"/>
    </xf>
    <xf numFmtId="200" fontId="18" fillId="36" borderId="10" xfId="0" applyNumberFormat="1" applyFont="1" applyFill="1" applyBorder="1" applyAlignment="1">
      <alignment horizontal="right" wrapText="1"/>
    </xf>
    <xf numFmtId="202" fontId="19" fillId="36" borderId="10" xfId="0" applyNumberFormat="1" applyFont="1" applyFill="1" applyBorder="1" applyAlignment="1">
      <alignment horizontal="center" wrapText="1"/>
    </xf>
    <xf numFmtId="202" fontId="74" fillId="40" borderId="10" xfId="0" applyNumberFormat="1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center" wrapText="1"/>
    </xf>
    <xf numFmtId="202" fontId="10" fillId="40" borderId="10" xfId="0" applyNumberFormat="1" applyFont="1" applyFill="1" applyBorder="1" applyAlignment="1">
      <alignment horizontal="center" wrapText="1"/>
    </xf>
    <xf numFmtId="0" fontId="74" fillId="40" borderId="10" xfId="0" applyFont="1" applyFill="1" applyBorder="1" applyAlignment="1">
      <alignment wrapText="1"/>
    </xf>
    <xf numFmtId="200" fontId="74" fillId="40" borderId="10" xfId="0" applyNumberFormat="1" applyFont="1" applyFill="1" applyBorder="1" applyAlignment="1">
      <alignment horizontal="right" wrapText="1"/>
    </xf>
    <xf numFmtId="0" fontId="18" fillId="13" borderId="10" xfId="0" applyFont="1" applyFill="1" applyBorder="1" applyAlignment="1">
      <alignment horizontal="center" wrapText="1"/>
    </xf>
    <xf numFmtId="208" fontId="18" fillId="13" borderId="10" xfId="0" applyNumberFormat="1" applyFont="1" applyFill="1" applyBorder="1" applyAlignment="1">
      <alignment horizontal="right" wrapText="1"/>
    </xf>
    <xf numFmtId="201" fontId="19" fillId="13" borderId="10" xfId="0" applyNumberFormat="1" applyFont="1" applyFill="1" applyBorder="1" applyAlignment="1">
      <alignment horizontal="center" wrapText="1"/>
    </xf>
    <xf numFmtId="0" fontId="18" fillId="41" borderId="10" xfId="0" applyFont="1" applyFill="1" applyBorder="1" applyAlignment="1">
      <alignment horizontal="center" wrapText="1"/>
    </xf>
    <xf numFmtId="208" fontId="18" fillId="41" borderId="10" xfId="0" applyNumberFormat="1" applyFont="1" applyFill="1" applyBorder="1" applyAlignment="1">
      <alignment horizontal="right" wrapText="1"/>
    </xf>
    <xf numFmtId="201" fontId="19" fillId="41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208" fontId="18" fillId="34" borderId="10" xfId="0" applyNumberFormat="1" applyFont="1" applyFill="1" applyBorder="1" applyAlignment="1">
      <alignment horizontal="right" wrapText="1"/>
    </xf>
    <xf numFmtId="0" fontId="20" fillId="34" borderId="0" xfId="0" applyFont="1" applyFill="1" applyAlignment="1">
      <alignment/>
    </xf>
    <xf numFmtId="0" fontId="75" fillId="42" borderId="10" xfId="0" applyFont="1" applyFill="1" applyBorder="1" applyAlignment="1">
      <alignment horizontal="center" wrapText="1"/>
    </xf>
    <xf numFmtId="208" fontId="75" fillId="42" borderId="10" xfId="0" applyNumberFormat="1" applyFont="1" applyFill="1" applyBorder="1" applyAlignment="1">
      <alignment horizontal="right" wrapText="1"/>
    </xf>
    <xf numFmtId="201" fontId="75" fillId="42" borderId="10" xfId="0" applyNumberFormat="1" applyFont="1" applyFill="1" applyBorder="1" applyAlignment="1">
      <alignment horizontal="center" wrapText="1"/>
    </xf>
    <xf numFmtId="200" fontId="3" fillId="33" borderId="10" xfId="42" applyNumberFormat="1" applyFont="1" applyFill="1" applyBorder="1" applyAlignment="1">
      <alignment/>
    </xf>
    <xf numFmtId="228" fontId="3" fillId="33" borderId="10" xfId="42" applyNumberFormat="1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202" fontId="17" fillId="33" borderId="14" xfId="0" applyNumberFormat="1" applyFont="1" applyFill="1" applyBorder="1" applyAlignment="1">
      <alignment horizontal="center" wrapText="1"/>
    </xf>
    <xf numFmtId="0" fontId="71" fillId="33" borderId="10" xfId="0" applyFont="1" applyFill="1" applyBorder="1" applyAlignment="1">
      <alignment/>
    </xf>
    <xf numFmtId="200" fontId="71" fillId="33" borderId="10" xfId="0" applyNumberFormat="1" applyFont="1" applyFill="1" applyBorder="1" applyAlignment="1">
      <alignment horizontal="right"/>
    </xf>
    <xf numFmtId="200" fontId="71" fillId="9" borderId="10" xfId="0" applyNumberFormat="1" applyFont="1" applyFill="1" applyBorder="1" applyAlignment="1">
      <alignment horizontal="right"/>
    </xf>
    <xf numFmtId="0" fontId="71" fillId="33" borderId="0" xfId="0" applyFont="1" applyFill="1" applyAlignment="1">
      <alignment/>
    </xf>
    <xf numFmtId="0" fontId="71" fillId="33" borderId="10" xfId="0" applyFont="1" applyFill="1" applyBorder="1" applyAlignment="1">
      <alignment wrapText="1"/>
    </xf>
    <xf numFmtId="200" fontId="71" fillId="33" borderId="10" xfId="0" applyNumberFormat="1" applyFont="1" applyFill="1" applyBorder="1" applyAlignment="1">
      <alignment horizontal="right" wrapText="1"/>
    </xf>
    <xf numFmtId="212" fontId="70" fillId="33" borderId="10" xfId="0" applyNumberFormat="1" applyFont="1" applyFill="1" applyBorder="1" applyAlignment="1">
      <alignment horizontal="right" wrapText="1"/>
    </xf>
    <xf numFmtId="200" fontId="70" fillId="33" borderId="10" xfId="0" applyNumberFormat="1" applyFont="1" applyFill="1" applyBorder="1" applyAlignment="1">
      <alignment horizontal="right" wrapText="1"/>
    </xf>
    <xf numFmtId="0" fontId="71" fillId="33" borderId="10" xfId="0" applyFont="1" applyFill="1" applyBorder="1" applyAlignment="1">
      <alignment wrapText="1"/>
    </xf>
    <xf numFmtId="212" fontId="71" fillId="33" borderId="10" xfId="0" applyNumberFormat="1" applyFont="1" applyFill="1" applyBorder="1" applyAlignment="1">
      <alignment horizontal="right" wrapText="1"/>
    </xf>
    <xf numFmtId="202" fontId="71" fillId="33" borderId="10" xfId="0" applyNumberFormat="1" applyFont="1" applyFill="1" applyBorder="1" applyAlignment="1">
      <alignment horizontal="center" wrapText="1"/>
    </xf>
    <xf numFmtId="0" fontId="71" fillId="33" borderId="0" xfId="0" applyFont="1" applyFill="1" applyAlignment="1">
      <alignment/>
    </xf>
    <xf numFmtId="0" fontId="71" fillId="33" borderId="10" xfId="0" applyFont="1" applyFill="1" applyBorder="1" applyAlignment="1">
      <alignment horizontal="center"/>
    </xf>
    <xf numFmtId="212" fontId="71" fillId="33" borderId="10" xfId="0" applyNumberFormat="1" applyFont="1" applyFill="1" applyBorder="1" applyAlignment="1">
      <alignment/>
    </xf>
    <xf numFmtId="200" fontId="71" fillId="33" borderId="10" xfId="0" applyNumberFormat="1" applyFont="1" applyFill="1" applyBorder="1" applyAlignment="1">
      <alignment wrapText="1"/>
    </xf>
    <xf numFmtId="202" fontId="71" fillId="33" borderId="10" xfId="0" applyNumberFormat="1" applyFont="1" applyFill="1" applyBorder="1" applyAlignment="1">
      <alignment wrapText="1"/>
    </xf>
    <xf numFmtId="200" fontId="71" fillId="3" borderId="10" xfId="0" applyNumberFormat="1" applyFont="1" applyFill="1" applyBorder="1" applyAlignment="1">
      <alignment wrapText="1"/>
    </xf>
    <xf numFmtId="208" fontId="71" fillId="33" borderId="10" xfId="42" applyNumberFormat="1" applyFont="1" applyFill="1" applyBorder="1" applyAlignment="1">
      <alignment horizontal="right" wrapText="1"/>
    </xf>
    <xf numFmtId="202" fontId="71" fillId="33" borderId="10" xfId="42" applyNumberFormat="1" applyFont="1" applyFill="1" applyBorder="1" applyAlignment="1">
      <alignment horizontal="right" wrapText="1"/>
    </xf>
    <xf numFmtId="208" fontId="71" fillId="9" borderId="10" xfId="42" applyNumberFormat="1" applyFont="1" applyFill="1" applyBorder="1" applyAlignment="1">
      <alignment horizontal="right" wrapText="1"/>
    </xf>
    <xf numFmtId="0" fontId="71" fillId="33" borderId="10" xfId="0" applyFont="1" applyFill="1" applyBorder="1" applyAlignment="1">
      <alignment horizontal="center" wrapText="1"/>
    </xf>
    <xf numFmtId="0" fontId="71" fillId="33" borderId="0" xfId="0" applyFont="1" applyFill="1" applyAlignment="1">
      <alignment horizontal="center" wrapText="1"/>
    </xf>
    <xf numFmtId="203" fontId="71" fillId="33" borderId="10" xfId="42" applyNumberFormat="1" applyFont="1" applyFill="1" applyBorder="1" applyAlignment="1">
      <alignment horizontal="right" wrapText="1"/>
    </xf>
    <xf numFmtId="194" fontId="71" fillId="33" borderId="10" xfId="0" applyNumberFormat="1" applyFont="1" applyFill="1" applyBorder="1" applyAlignment="1">
      <alignment horizontal="right" wrapText="1"/>
    </xf>
    <xf numFmtId="208" fontId="70" fillId="9" borderId="10" xfId="42" applyNumberFormat="1" applyFont="1" applyFill="1" applyBorder="1" applyAlignment="1">
      <alignment horizontal="right" wrapText="1"/>
    </xf>
    <xf numFmtId="202" fontId="71" fillId="33" borderId="10" xfId="0" applyNumberFormat="1" applyFont="1" applyFill="1" applyBorder="1" applyAlignment="1">
      <alignment horizontal="right" wrapText="1"/>
    </xf>
    <xf numFmtId="0" fontId="76" fillId="33" borderId="0" xfId="0" applyFont="1" applyFill="1" applyAlignment="1">
      <alignment horizontal="center" wrapText="1"/>
    </xf>
    <xf numFmtId="0" fontId="71" fillId="33" borderId="0" xfId="0" applyFont="1" applyFill="1" applyBorder="1" applyAlignment="1">
      <alignment horizontal="center" wrapText="1"/>
    </xf>
    <xf numFmtId="203" fontId="71" fillId="33" borderId="0" xfId="42" applyNumberFormat="1" applyFont="1" applyFill="1" applyBorder="1" applyAlignment="1">
      <alignment horizontal="right" wrapText="1"/>
    </xf>
    <xf numFmtId="202" fontId="71" fillId="33" borderId="0" xfId="0" applyNumberFormat="1" applyFont="1" applyFill="1" applyBorder="1" applyAlignment="1">
      <alignment horizontal="center" wrapText="1"/>
    </xf>
    <xf numFmtId="203" fontId="71" fillId="33" borderId="11" xfId="42" applyNumberFormat="1" applyFont="1" applyFill="1" applyBorder="1" applyAlignment="1">
      <alignment wrapText="1"/>
    </xf>
    <xf numFmtId="227" fontId="71" fillId="33" borderId="11" xfId="42" applyNumberFormat="1" applyFont="1" applyFill="1" applyBorder="1" applyAlignment="1">
      <alignment wrapText="1"/>
    </xf>
    <xf numFmtId="43" fontId="3" fillId="33" borderId="0" xfId="0" applyNumberFormat="1" applyFont="1" applyFill="1" applyAlignment="1">
      <alignment/>
    </xf>
    <xf numFmtId="200" fontId="8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 wrapText="1"/>
    </xf>
    <xf numFmtId="200" fontId="3" fillId="33" borderId="12" xfId="0" applyNumberFormat="1" applyFont="1" applyFill="1" applyBorder="1" applyAlignment="1">
      <alignment horizontal="right" wrapText="1"/>
    </xf>
    <xf numFmtId="0" fontId="71" fillId="33" borderId="0" xfId="0" applyFont="1" applyFill="1" applyAlignment="1">
      <alignment horizontal="center" wrapText="1"/>
    </xf>
    <xf numFmtId="0" fontId="71" fillId="33" borderId="0" xfId="0" applyFont="1" applyFill="1" applyAlignment="1">
      <alignment horizontal="center" wrapText="1"/>
    </xf>
    <xf numFmtId="200" fontId="71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208" fontId="77" fillId="43" borderId="10" xfId="0" applyNumberFormat="1" applyFont="1" applyFill="1" applyBorder="1" applyAlignment="1">
      <alignment horizontal="right" wrapText="1"/>
    </xf>
    <xf numFmtId="0" fontId="71" fillId="33" borderId="0" xfId="0" applyFont="1" applyFill="1" applyAlignment="1">
      <alignment horizontal="center" wrapText="1"/>
    </xf>
    <xf numFmtId="0" fontId="71" fillId="33" borderId="0" xfId="0" applyFont="1" applyFill="1" applyAlignment="1">
      <alignment horizontal="center" wrapText="1"/>
    </xf>
    <xf numFmtId="0" fontId="4" fillId="0" borderId="0" xfId="0" applyFont="1" applyBorder="1" applyAlignment="1">
      <alignment/>
    </xf>
    <xf numFmtId="203" fontId="3" fillId="33" borderId="0" xfId="0" applyNumberFormat="1" applyFont="1" applyFill="1" applyAlignment="1">
      <alignment/>
    </xf>
    <xf numFmtId="200" fontId="3" fillId="33" borderId="0" xfId="0" applyNumberFormat="1" applyFont="1" applyFill="1" applyAlignment="1">
      <alignment horizontal="center" wrapText="1"/>
    </xf>
    <xf numFmtId="227" fontId="3" fillId="33" borderId="0" xfId="0" applyNumberFormat="1" applyFont="1" applyFill="1" applyAlignment="1">
      <alignment/>
    </xf>
    <xf numFmtId="203" fontId="3" fillId="33" borderId="0" xfId="0" applyNumberFormat="1" applyFont="1" applyFill="1" applyAlignment="1">
      <alignment horizontal="center" wrapText="1"/>
    </xf>
    <xf numFmtId="203" fontId="3" fillId="33" borderId="0" xfId="0" applyNumberFormat="1" applyFont="1" applyFill="1" applyAlignment="1">
      <alignment horizontal="center"/>
    </xf>
    <xf numFmtId="0" fontId="74" fillId="34" borderId="0" xfId="0" applyFont="1" applyFill="1" applyBorder="1" applyAlignment="1">
      <alignment wrapText="1"/>
    </xf>
    <xf numFmtId="200" fontId="74" fillId="34" borderId="0" xfId="0" applyNumberFormat="1" applyFont="1" applyFill="1" applyBorder="1" applyAlignment="1">
      <alignment horizontal="right" wrapText="1"/>
    </xf>
    <xf numFmtId="202" fontId="74" fillId="34" borderId="0" xfId="0" applyNumberFormat="1" applyFont="1" applyFill="1" applyBorder="1" applyAlignment="1">
      <alignment horizontal="center" wrapText="1"/>
    </xf>
    <xf numFmtId="231" fontId="8" fillId="33" borderId="0" xfId="0" applyNumberFormat="1" applyFont="1" applyFill="1" applyAlignment="1">
      <alignment/>
    </xf>
    <xf numFmtId="0" fontId="18" fillId="44" borderId="10" xfId="0" applyFont="1" applyFill="1" applyBorder="1" applyAlignment="1">
      <alignment horizontal="center" wrapText="1"/>
    </xf>
    <xf numFmtId="202" fontId="3" fillId="33" borderId="14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71" fillId="33" borderId="0" xfId="0" applyFont="1" applyFill="1" applyAlignment="1">
      <alignment horizontal="center" wrapText="1"/>
    </xf>
    <xf numFmtId="0" fontId="71" fillId="33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/>
    </xf>
    <xf numFmtId="202" fontId="7" fillId="33" borderId="14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200" fontId="7" fillId="34" borderId="10" xfId="0" applyNumberFormat="1" applyFont="1" applyFill="1" applyBorder="1" applyAlignment="1">
      <alignment horizontal="right" wrapText="1"/>
    </xf>
    <xf numFmtId="202" fontId="9" fillId="34" borderId="10" xfId="0" applyNumberFormat="1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0" fontId="71" fillId="33" borderId="0" xfId="0" applyFont="1" applyFill="1" applyAlignment="1">
      <alignment horizont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/>
    </xf>
    <xf numFmtId="202" fontId="7" fillId="33" borderId="0" xfId="0" applyNumberFormat="1" applyFont="1" applyFill="1" applyBorder="1" applyAlignment="1">
      <alignment horizontal="right"/>
    </xf>
    <xf numFmtId="208" fontId="3" fillId="33" borderId="10" xfId="42" applyNumberFormat="1" applyFont="1" applyFill="1" applyBorder="1" applyAlignment="1">
      <alignment horizontal="right" wrapText="1"/>
    </xf>
    <xf numFmtId="212" fontId="3" fillId="33" borderId="10" xfId="42" applyNumberFormat="1" applyFont="1" applyFill="1" applyBorder="1" applyAlignment="1">
      <alignment horizontal="right" wrapText="1"/>
    </xf>
    <xf numFmtId="208" fontId="3" fillId="33" borderId="10" xfId="42" applyNumberFormat="1" applyFont="1" applyFill="1" applyBorder="1" applyAlignment="1">
      <alignment/>
    </xf>
    <xf numFmtId="215" fontId="70" fillId="33" borderId="10" xfId="42" applyNumberFormat="1" applyFont="1" applyFill="1" applyBorder="1" applyAlignment="1">
      <alignment horizontal="right" wrapText="1"/>
    </xf>
    <xf numFmtId="0" fontId="18" fillId="45" borderId="10" xfId="0" applyFont="1" applyFill="1" applyBorder="1" applyAlignment="1">
      <alignment horizontal="center" wrapText="1"/>
    </xf>
    <xf numFmtId="212" fontId="18" fillId="45" borderId="10" xfId="0" applyNumberFormat="1" applyFont="1" applyFill="1" applyBorder="1" applyAlignment="1">
      <alignment horizontal="right" wrapText="1"/>
    </xf>
    <xf numFmtId="201" fontId="19" fillId="45" borderId="10" xfId="0" applyNumberFormat="1" applyFont="1" applyFill="1" applyBorder="1" applyAlignment="1">
      <alignment horizontal="center" wrapText="1"/>
    </xf>
    <xf numFmtId="208" fontId="8" fillId="33" borderId="0" xfId="0" applyNumberFormat="1" applyFont="1" applyFill="1" applyAlignment="1">
      <alignment/>
    </xf>
    <xf numFmtId="200" fontId="7" fillId="43" borderId="10" xfId="0" applyNumberFormat="1" applyFont="1" applyFill="1" applyBorder="1" applyAlignment="1">
      <alignment horizontal="right" wrapText="1"/>
    </xf>
    <xf numFmtId="203" fontId="70" fillId="33" borderId="10" xfId="42" applyNumberFormat="1" applyFont="1" applyFill="1" applyBorder="1" applyAlignment="1">
      <alignment/>
    </xf>
    <xf numFmtId="212" fontId="70" fillId="33" borderId="10" xfId="42" applyNumberFormat="1" applyFont="1" applyFill="1" applyBorder="1" applyAlignment="1">
      <alignment/>
    </xf>
    <xf numFmtId="208" fontId="70" fillId="33" borderId="10" xfId="42" applyNumberFormat="1" applyFont="1" applyFill="1" applyBorder="1" applyAlignment="1">
      <alignment/>
    </xf>
    <xf numFmtId="0" fontId="13" fillId="0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 wrapText="1"/>
    </xf>
    <xf numFmtId="0" fontId="74" fillId="33" borderId="0" xfId="0" applyFont="1" applyFill="1" applyAlignment="1">
      <alignment horizontal="center" wrapText="1"/>
    </xf>
    <xf numFmtId="9" fontId="3" fillId="33" borderId="0" xfId="59" applyFont="1" applyFill="1" applyAlignment="1">
      <alignment horizontal="center" wrapText="1"/>
    </xf>
    <xf numFmtId="194" fontId="70" fillId="33" borderId="10" xfId="0" applyNumberFormat="1" applyFont="1" applyFill="1" applyBorder="1" applyAlignment="1">
      <alignment horizontal="right" wrapText="1"/>
    </xf>
    <xf numFmtId="194" fontId="70" fillId="33" borderId="10" xfId="0" applyNumberFormat="1" applyFont="1" applyFill="1" applyBorder="1" applyAlignment="1">
      <alignment horizontal="right"/>
    </xf>
    <xf numFmtId="208" fontId="77" fillId="9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19050</xdr:rowOff>
    </xdr:from>
    <xdr:to>
      <xdr:col>9</xdr:col>
      <xdr:colOff>942975</xdr:colOff>
      <xdr:row>3</xdr:row>
      <xdr:rowOff>428625</xdr:rowOff>
    </xdr:to>
    <xdr:sp>
      <xdr:nvSpPr>
        <xdr:cNvPr id="1" name="Rounded Rectangle 1"/>
        <xdr:cNvSpPr>
          <a:spLocks/>
        </xdr:cNvSpPr>
      </xdr:nvSpPr>
      <xdr:spPr>
        <a:xfrm>
          <a:off x="4562475" y="485775"/>
          <a:ext cx="8115300" cy="1476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ผลการจัดเก็บภาษีสรรพากรทั้งประทศ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266700</xdr:rowOff>
    </xdr:from>
    <xdr:to>
      <xdr:col>8</xdr:col>
      <xdr:colOff>781050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66700"/>
          <a:ext cx="5915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285750</xdr:rowOff>
    </xdr:from>
    <xdr:to>
      <xdr:col>9</xdr:col>
      <xdr:colOff>571500</xdr:colOff>
      <xdr:row>4</xdr:row>
      <xdr:rowOff>266700</xdr:rowOff>
    </xdr:to>
    <xdr:sp>
      <xdr:nvSpPr>
        <xdr:cNvPr id="1" name="Rounded Rectangle 1"/>
        <xdr:cNvSpPr>
          <a:spLocks/>
        </xdr:cNvSpPr>
      </xdr:nvSpPr>
      <xdr:spPr>
        <a:xfrm>
          <a:off x="5467350" y="285750"/>
          <a:ext cx="7200900" cy="1543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4000" b="1" i="0" u="none" baseline="0">
              <a:solidFill>
                <a:srgbClr val="0000FF"/>
              </a:solidFill>
            </a:rPr>
            <a:t>ผลจัดเก็บภาษีสรรพากรทั้งประเทศ</a:t>
          </a:r>
          <a:r>
            <a:rPr lang="en-US" cap="none" sz="4000" b="1" i="0" u="none" baseline="0">
              <a:solidFill>
                <a:srgbClr val="0000FF"/>
              </a:solidFill>
            </a:rPr>
            <a:t>
</a:t>
          </a:r>
          <a:r>
            <a:rPr lang="en-US" cap="none" sz="4000" b="1" i="0" u="none" baseline="0">
              <a:solidFill>
                <a:srgbClr val="0000FF"/>
              </a:solidFill>
            </a:rPr>
            <a:t>ปีงบประมาณ</a:t>
          </a:r>
          <a:r>
            <a:rPr lang="en-US" cap="none" sz="4000" b="1" i="0" u="none" baseline="0">
              <a:solidFill>
                <a:srgbClr val="0000FF"/>
              </a:solidFill>
            </a:rPr>
            <a:t> 255</a:t>
          </a:r>
          <a:r>
            <a:rPr lang="en-US" cap="none" sz="4000" b="1" i="0" u="none" baseline="0">
              <a:solidFill>
                <a:srgbClr val="0000FF"/>
              </a:solidFill>
            </a:rPr>
            <a:t>7</a:t>
          </a:r>
          <a:r>
            <a:rPr lang="en-US" cap="none" sz="4000" b="1" i="0" u="none" baseline="0">
              <a:solidFill>
                <a:srgbClr val="0000FF"/>
              </a:solidFill>
            </a:rPr>
            <a:t>-25</a:t>
          </a:r>
          <a:r>
            <a:rPr lang="en-US" cap="none" sz="4000" b="1" i="0" u="none" baseline="0">
              <a:solidFill>
                <a:srgbClr val="0000FF"/>
              </a:solidFill>
            </a:rPr>
            <a:t>63</a:t>
          </a:r>
        </a:p>
      </xdr:txBody>
    </xdr:sp>
    <xdr:clientData/>
  </xdr:twoCellAnchor>
  <xdr:twoCellAnchor>
    <xdr:from>
      <xdr:col>3</xdr:col>
      <xdr:colOff>685800</xdr:colOff>
      <xdr:row>33</xdr:row>
      <xdr:rowOff>104775</xdr:rowOff>
    </xdr:from>
    <xdr:to>
      <xdr:col>10</xdr:col>
      <xdr:colOff>314325</xdr:colOff>
      <xdr:row>36</xdr:row>
      <xdr:rowOff>95250</xdr:rowOff>
    </xdr:to>
    <xdr:sp>
      <xdr:nvSpPr>
        <xdr:cNvPr id="2" name="Rounded Rectangle 2"/>
        <xdr:cNvSpPr>
          <a:spLocks/>
        </xdr:cNvSpPr>
      </xdr:nvSpPr>
      <xdr:spPr>
        <a:xfrm>
          <a:off x="5505450" y="14535150"/>
          <a:ext cx="8096250" cy="1333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800080"/>
              </a:solidFill>
            </a:rPr>
            <a:t>
</a:t>
          </a:r>
          <a:r>
            <a:rPr lang="en-US" cap="none" sz="3200" b="1" i="0" u="none" baseline="0">
              <a:solidFill>
                <a:srgbClr val="800080"/>
              </a:solidFill>
            </a:rPr>
            <a:t>ผลจัดเก็บภาษีสรรพากรรายประเภทภาษี</a:t>
          </a:r>
        </a:p>
      </xdr:txBody>
    </xdr:sp>
    <xdr:clientData/>
  </xdr:twoCellAnchor>
  <xdr:twoCellAnchor>
    <xdr:from>
      <xdr:col>3</xdr:col>
      <xdr:colOff>104775</xdr:colOff>
      <xdr:row>60</xdr:row>
      <xdr:rowOff>85725</xdr:rowOff>
    </xdr:from>
    <xdr:to>
      <xdr:col>10</xdr:col>
      <xdr:colOff>9525</xdr:colOff>
      <xdr:row>62</xdr:row>
      <xdr:rowOff>428625</xdr:rowOff>
    </xdr:to>
    <xdr:sp>
      <xdr:nvSpPr>
        <xdr:cNvPr id="3" name="Rounded Rectangle 3"/>
        <xdr:cNvSpPr>
          <a:spLocks/>
        </xdr:cNvSpPr>
      </xdr:nvSpPr>
      <xdr:spPr>
        <a:xfrm>
          <a:off x="4924425" y="28279725"/>
          <a:ext cx="8372475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3200" b="1" i="0" u="none" baseline="0">
              <a:solidFill>
                <a:srgbClr val="008000"/>
              </a:solidFill>
            </a:rPr>
            <a:t>ผลการจัดเก็บภาษีสรรพากรของภาค 1-12 </a:t>
          </a:r>
        </a:p>
      </xdr:txBody>
    </xdr:sp>
    <xdr:clientData/>
  </xdr:twoCellAnchor>
  <xdr:twoCellAnchor>
    <xdr:from>
      <xdr:col>3</xdr:col>
      <xdr:colOff>304800</xdr:colOff>
      <xdr:row>86</xdr:row>
      <xdr:rowOff>76200</xdr:rowOff>
    </xdr:from>
    <xdr:to>
      <xdr:col>10</xdr:col>
      <xdr:colOff>276225</xdr:colOff>
      <xdr:row>89</xdr:row>
      <xdr:rowOff>0</xdr:rowOff>
    </xdr:to>
    <xdr:sp>
      <xdr:nvSpPr>
        <xdr:cNvPr id="4" name="Rounded Rectangle 4"/>
        <xdr:cNvSpPr>
          <a:spLocks/>
        </xdr:cNvSpPr>
      </xdr:nvSpPr>
      <xdr:spPr>
        <a:xfrm>
          <a:off x="5124450" y="40995600"/>
          <a:ext cx="8439150" cy="1266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
</a:t>
          </a:r>
          <a:r>
            <a:rPr lang="en-US" cap="none" sz="3200" b="1" i="0" u="none" baseline="0">
              <a:solidFill>
                <a:srgbClr val="FF00FF"/>
              </a:solidFill>
            </a:rPr>
            <a:t>หน่วยงานอื่น และกองคลัง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156</xdr:row>
      <xdr:rowOff>0</xdr:rowOff>
    </xdr:from>
    <xdr:to>
      <xdr:col>0</xdr:col>
      <xdr:colOff>9525</xdr:colOff>
      <xdr:row>156</xdr:row>
      <xdr:rowOff>104775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181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74" zoomScaleNormal="74" zoomScalePageLayoutView="0" workbookViewId="0" topLeftCell="A2">
      <selection activeCell="L11" sqref="L11"/>
    </sheetView>
  </sheetViews>
  <sheetFormatPr defaultColWidth="9.140625" defaultRowHeight="21.75"/>
  <cols>
    <col min="1" max="1" width="25.140625" style="16" customWidth="1"/>
    <col min="2" max="14" width="18.8515625" style="16" customWidth="1"/>
    <col min="15" max="16384" width="9.140625" style="16" customWidth="1"/>
  </cols>
  <sheetData>
    <row r="1" ht="36.75" customHeight="1">
      <c r="A1" s="18"/>
    </row>
    <row r="2" spans="1:6" s="83" customFormat="1" ht="42.75" customHeight="1">
      <c r="A2" s="240" t="s">
        <v>59</v>
      </c>
      <c r="B2" s="240"/>
      <c r="C2" s="240"/>
      <c r="D2" s="240"/>
      <c r="E2" s="240"/>
      <c r="F2" s="240"/>
    </row>
    <row r="3" spans="1:6" s="83" customFormat="1" ht="41.25" customHeight="1">
      <c r="A3" s="240" t="s">
        <v>59</v>
      </c>
      <c r="B3" s="240"/>
      <c r="C3" s="240"/>
      <c r="D3" s="240"/>
      <c r="E3" s="240"/>
      <c r="F3" s="240"/>
    </row>
    <row r="4" s="83" customFormat="1" ht="34.5">
      <c r="A4" s="84"/>
    </row>
    <row r="5" ht="31.5" customHeight="1">
      <c r="A5" s="20"/>
    </row>
    <row r="6" spans="1:14" ht="35.25" customHeight="1">
      <c r="A6" s="20"/>
      <c r="D6" s="21" t="s">
        <v>59</v>
      </c>
      <c r="F6" s="21" t="s">
        <v>59</v>
      </c>
      <c r="H6" s="21" t="s">
        <v>59</v>
      </c>
      <c r="J6" s="21" t="s">
        <v>59</v>
      </c>
      <c r="L6" s="21" t="s">
        <v>59</v>
      </c>
      <c r="N6" s="21" t="s">
        <v>0</v>
      </c>
    </row>
    <row r="7" spans="1:14" s="22" customFormat="1" ht="71.25" customHeight="1">
      <c r="A7" s="223" t="s">
        <v>58</v>
      </c>
      <c r="B7" s="223">
        <v>2557</v>
      </c>
      <c r="C7" s="223">
        <v>2558</v>
      </c>
      <c r="D7" s="223" t="s">
        <v>2</v>
      </c>
      <c r="E7" s="223">
        <v>2559</v>
      </c>
      <c r="F7" s="223" t="s">
        <v>2</v>
      </c>
      <c r="G7" s="223">
        <v>2560</v>
      </c>
      <c r="H7" s="223" t="s">
        <v>2</v>
      </c>
      <c r="I7" s="223">
        <v>2561</v>
      </c>
      <c r="J7" s="223" t="s">
        <v>2</v>
      </c>
      <c r="K7" s="223">
        <v>2562</v>
      </c>
      <c r="L7" s="223" t="s">
        <v>2</v>
      </c>
      <c r="M7" s="223">
        <v>2563</v>
      </c>
      <c r="N7" s="223" t="s">
        <v>2</v>
      </c>
    </row>
    <row r="8" spans="1:14" s="121" customFormat="1" ht="71.25" customHeight="1">
      <c r="A8" s="149" t="s">
        <v>56</v>
      </c>
      <c r="B8" s="150">
        <f>B9+B10</f>
        <v>1729981.974353381</v>
      </c>
      <c r="C8" s="150">
        <f>C9+C10</f>
        <v>1729495.2143710528</v>
      </c>
      <c r="D8" s="130">
        <f>(C8-B8)/B8*100</f>
        <v>-0.0281367083324727</v>
      </c>
      <c r="E8" s="150">
        <f>E9+E10</f>
        <v>1757984.4701219923</v>
      </c>
      <c r="F8" s="130">
        <f>(E8-C8)/C8*100</f>
        <v>1.6472584320679873</v>
      </c>
      <c r="G8" s="150">
        <f>G9+G10</f>
        <v>1792509.4706802878</v>
      </c>
      <c r="H8" s="130">
        <f>(G8-E8)/E8*100</f>
        <v>1.9638967889118903</v>
      </c>
      <c r="I8" s="150">
        <f>I9+I10</f>
        <v>1915456.3192837602</v>
      </c>
      <c r="J8" s="130">
        <f>(I8-G8)/G8*100</f>
        <v>6.858923236640526</v>
      </c>
      <c r="K8" s="150">
        <f>K9+K10</f>
        <v>2009658.127384623</v>
      </c>
      <c r="L8" s="130">
        <f>(K8-I8)/I8*100</f>
        <v>4.91798257952901</v>
      </c>
      <c r="M8" s="150">
        <f>M9+M10</f>
        <v>1834312.6585616092</v>
      </c>
      <c r="N8" s="130">
        <f>(M8-K8)/K8*100</f>
        <v>-8.725139188286175</v>
      </c>
    </row>
    <row r="9" spans="1:14" s="151" customFormat="1" ht="71.25" customHeight="1">
      <c r="A9" s="125" t="s">
        <v>109</v>
      </c>
      <c r="B9" s="126">
        <f>'เอกสารแนบ 2'!B14</f>
        <v>1118368.507209108</v>
      </c>
      <c r="C9" s="126">
        <f>'เอกสารแนบ 2'!C14</f>
        <v>1128360.397222928</v>
      </c>
      <c r="D9" s="127">
        <f>(C9-B9)/B9*100</f>
        <v>0.8934344940340656</v>
      </c>
      <c r="E9" s="126">
        <f>'เอกสารแนบ 2'!E14</f>
        <v>1139737.8168161078</v>
      </c>
      <c r="F9" s="127">
        <f>(E9-C9)/C9*100</f>
        <v>1.0083143312350777</v>
      </c>
      <c r="G9" s="126">
        <f>'เอกสารแนบ 2'!G14</f>
        <v>1165863.356573604</v>
      </c>
      <c r="H9" s="127">
        <f>(G9-E9)/E9*100</f>
        <v>2.2922411954776316</v>
      </c>
      <c r="I9" s="126">
        <f>'เอกสารแนบ 2'!I14</f>
        <v>1244581.4804732502</v>
      </c>
      <c r="J9" s="127">
        <f>(I9-G9)/G9*100</f>
        <v>6.751916805327299</v>
      </c>
      <c r="K9" s="126">
        <f>'เอกสารแนบ 2'!K14</f>
        <v>1317140.7431454184</v>
      </c>
      <c r="L9" s="127">
        <f>(K9-I9)/I9*100</f>
        <v>5.830013045395602</v>
      </c>
      <c r="M9" s="126">
        <f>'เอกสารแนบ 2'!M14</f>
        <v>1197376.3611865211</v>
      </c>
      <c r="N9" s="127">
        <f>(M9-K9)/K9*100</f>
        <v>-9.092755089550417</v>
      </c>
    </row>
    <row r="10" spans="1:14" s="121" customFormat="1" ht="71.25" customHeight="1">
      <c r="A10" s="152" t="s">
        <v>110</v>
      </c>
      <c r="B10" s="153">
        <f>ทั้งประเทศ!B22</f>
        <v>611613.467144273</v>
      </c>
      <c r="C10" s="153">
        <f>ทั้งประเทศ!C22</f>
        <v>601134.8171481248</v>
      </c>
      <c r="D10" s="154">
        <f>(C10-B10)/B10*100</f>
        <v>-1.7132798015509345</v>
      </c>
      <c r="E10" s="153">
        <f>ทั้งประเทศ!E22</f>
        <v>618246.6533058846</v>
      </c>
      <c r="F10" s="154">
        <f>(E10-C10)/C10*100</f>
        <v>2.8465887633893723</v>
      </c>
      <c r="G10" s="153">
        <f>ทั้งประเทศ!G22</f>
        <v>626646.1141066838</v>
      </c>
      <c r="H10" s="154">
        <f>(G10-E10)/E10*100</f>
        <v>1.358593816219732</v>
      </c>
      <c r="I10" s="153">
        <f>ทั้งประเทศ!I22</f>
        <v>670874.83881051</v>
      </c>
      <c r="J10" s="154">
        <f>(I10-G10)/G10*100</f>
        <v>7.05800669758825</v>
      </c>
      <c r="K10" s="153">
        <f>ทั้งประเทศ!K22</f>
        <v>692517.3842392048</v>
      </c>
      <c r="L10" s="154">
        <f>(K10-I10)/I10*100</f>
        <v>3.2260183534484574</v>
      </c>
      <c r="M10" s="153">
        <f>ทั้งประเทศ!M22</f>
        <v>636936.2973750881</v>
      </c>
      <c r="N10" s="154">
        <f>(M10-K10)/K10*100</f>
        <v>-8.025948247519842</v>
      </c>
    </row>
    <row r="11" spans="7:8" ht="26.25">
      <c r="G11" s="203"/>
      <c r="H11" s="203"/>
    </row>
    <row r="12" spans="1:6" s="225" customFormat="1" ht="45" customHeight="1">
      <c r="A12" s="226" t="s">
        <v>321</v>
      </c>
      <c r="B12" s="226"/>
      <c r="C12" s="226"/>
      <c r="D12" s="226"/>
      <c r="E12" s="226"/>
      <c r="F12" s="226"/>
    </row>
    <row r="13" spans="2:7" ht="26.25">
      <c r="B13" s="18"/>
      <c r="C13" s="18"/>
      <c r="E13" s="18"/>
      <c r="G13" s="18"/>
    </row>
  </sheetData>
  <sheetProtection/>
  <mergeCells count="2">
    <mergeCell ref="A2:F2"/>
    <mergeCell ref="A3:F3"/>
  </mergeCells>
  <printOptions/>
  <pageMargins left="0.31496062992125984" right="0.1968503937007874" top="0.7480314960629921" bottom="0.984251968503937" header="0.7086614173228347" footer="0.5118110236220472"/>
  <pageSetup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2"/>
  <sheetViews>
    <sheetView zoomScale="73" zoomScaleNormal="73" zoomScalePageLayoutView="0" workbookViewId="0" topLeftCell="A1">
      <selection activeCell="Q156" sqref="Q156"/>
    </sheetView>
  </sheetViews>
  <sheetFormatPr defaultColWidth="9.140625" defaultRowHeight="34.5" customHeight="1"/>
  <cols>
    <col min="1" max="1" width="27.140625" style="22" customWidth="1"/>
    <col min="2" max="2" width="14.421875" style="22" customWidth="1"/>
    <col min="3" max="3" width="14.00390625" style="22" customWidth="1"/>
    <col min="4" max="4" width="15.7109375" style="22" customWidth="1"/>
    <col min="5" max="5" width="14.8515625" style="22" customWidth="1"/>
    <col min="6" max="6" width="15.57421875" style="22" customWidth="1"/>
    <col min="7" max="7" width="14.8515625" style="22" customWidth="1"/>
    <col min="8" max="8" width="17.00390625" style="22" customWidth="1"/>
    <col min="9" max="9" width="14.8515625" style="22" customWidth="1"/>
    <col min="10" max="10" width="17.00390625" style="22" customWidth="1"/>
    <col min="11" max="11" width="14.8515625" style="22" customWidth="1"/>
    <col min="12" max="12" width="17.00390625" style="22" customWidth="1"/>
    <col min="13" max="13" width="14.8515625" style="22" customWidth="1"/>
    <col min="14" max="14" width="17.00390625" style="22" customWidth="1"/>
    <col min="15" max="16384" width="9.140625" style="22" customWidth="1"/>
  </cols>
  <sheetData>
    <row r="1" spans="1:14" ht="34.5" customHeight="1">
      <c r="A1" s="244" t="s">
        <v>103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4.5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4.5" customHeight="1">
      <c r="A4" s="1"/>
      <c r="B4" s="1"/>
      <c r="C4" s="1"/>
      <c r="D4" s="1" t="s">
        <v>59</v>
      </c>
      <c r="E4" s="1"/>
      <c r="F4" s="117" t="s">
        <v>59</v>
      </c>
      <c r="G4" s="1"/>
      <c r="H4" s="117" t="s">
        <v>59</v>
      </c>
      <c r="I4" s="1"/>
      <c r="J4" s="117" t="s">
        <v>59</v>
      </c>
      <c r="K4" s="1"/>
      <c r="L4" s="117" t="s">
        <v>59</v>
      </c>
      <c r="M4" s="1"/>
      <c r="N4" s="117" t="s">
        <v>0</v>
      </c>
    </row>
    <row r="5" spans="1:14" ht="34.5" customHeight="1">
      <c r="A5" s="3" t="s">
        <v>58</v>
      </c>
      <c r="B5" s="3">
        <v>2557</v>
      </c>
      <c r="C5" s="3">
        <v>2558</v>
      </c>
      <c r="D5" s="3" t="s">
        <v>2</v>
      </c>
      <c r="E5" s="3">
        <v>2559</v>
      </c>
      <c r="F5" s="3" t="s">
        <v>2</v>
      </c>
      <c r="G5" s="3">
        <v>2560</v>
      </c>
      <c r="H5" s="3" t="s">
        <v>2</v>
      </c>
      <c r="I5" s="3">
        <v>2561</v>
      </c>
      <c r="J5" s="3" t="s">
        <v>2</v>
      </c>
      <c r="K5" s="3">
        <v>2562</v>
      </c>
      <c r="L5" s="3" t="s">
        <v>2</v>
      </c>
      <c r="M5" s="3">
        <v>2563</v>
      </c>
      <c r="N5" s="3" t="s">
        <v>2</v>
      </c>
    </row>
    <row r="6" spans="1:14" ht="34.5" customHeight="1">
      <c r="A6" s="5" t="s">
        <v>272</v>
      </c>
      <c r="B6" s="52">
        <f>B30</f>
        <v>2225.3283632499997</v>
      </c>
      <c r="C6" s="52">
        <f>C30</f>
        <v>2360.4514931800004</v>
      </c>
      <c r="D6" s="4">
        <f aca="true" t="shared" si="0" ref="D6:D14">(C6-B6)/B6*100</f>
        <v>6.07205355225235</v>
      </c>
      <c r="E6" s="52">
        <f>E30</f>
        <v>2308.9241058300004</v>
      </c>
      <c r="F6" s="4">
        <f>(E6-C6)/C6*100</f>
        <v>-2.1829462498541887</v>
      </c>
      <c r="G6" s="52">
        <f>G30</f>
        <v>2122.57054075</v>
      </c>
      <c r="H6" s="4">
        <f>(G6-E6)/E6*100</f>
        <v>-8.07101301465303</v>
      </c>
      <c r="I6" s="52">
        <f>I30</f>
        <v>2048.48054292</v>
      </c>
      <c r="J6" s="4">
        <f>(I6-G6)/G6*100</f>
        <v>-3.4905788244766915</v>
      </c>
      <c r="K6" s="52">
        <f>K30</f>
        <v>2240.3187422058154</v>
      </c>
      <c r="L6" s="4">
        <f>(K6-I6)/I6*100</f>
        <v>9.36490219293761</v>
      </c>
      <c r="M6" s="52">
        <f>M30</f>
        <v>2222.9328173573635</v>
      </c>
      <c r="N6" s="4">
        <f>(M6-K6)/K6*100</f>
        <v>-0.7760469312207641</v>
      </c>
    </row>
    <row r="7" spans="1:14" ht="34.5" customHeight="1">
      <c r="A7" s="5" t="s">
        <v>273</v>
      </c>
      <c r="B7" s="52">
        <f>B46</f>
        <v>726.5241144718182</v>
      </c>
      <c r="C7" s="52">
        <f>C46</f>
        <v>742.6355464000001</v>
      </c>
      <c r="D7" s="4">
        <f t="shared" si="0"/>
        <v>2.217604564976468</v>
      </c>
      <c r="E7" s="52">
        <f>E46</f>
        <v>863.4720692100001</v>
      </c>
      <c r="F7" s="4">
        <f aca="true" t="shared" si="1" ref="F7:F14">(E7-C7)/C7*100</f>
        <v>16.27130877262301</v>
      </c>
      <c r="G7" s="52">
        <f>G46</f>
        <v>786.0503408000001</v>
      </c>
      <c r="H7" s="4">
        <f aca="true" t="shared" si="2" ref="H7:H14">(G7-E7)/E7*100</f>
        <v>-8.966326899355758</v>
      </c>
      <c r="I7" s="52">
        <f>I46</f>
        <v>827.5001801999999</v>
      </c>
      <c r="J7" s="4">
        <f aca="true" t="shared" si="3" ref="J7:J14">(I7-G7)/G7*100</f>
        <v>5.273178732778669</v>
      </c>
      <c r="K7" s="52">
        <f>K46</f>
        <v>879.9669125669758</v>
      </c>
      <c r="L7" s="4">
        <f aca="true" t="shared" si="4" ref="L7:L14">(K7-I7)/I7*100</f>
        <v>6.34038923765492</v>
      </c>
      <c r="M7" s="52">
        <f>M46</f>
        <v>983.5566720283634</v>
      </c>
      <c r="N7" s="4">
        <f aca="true" t="shared" si="5" ref="N7:N14">(M7-K7)/K7*100</f>
        <v>11.772006195006025</v>
      </c>
    </row>
    <row r="8" spans="1:14" ht="34.5" customHeight="1">
      <c r="A8" s="5" t="s">
        <v>274</v>
      </c>
      <c r="B8" s="52">
        <f>B62</f>
        <v>787.9831547609091</v>
      </c>
      <c r="C8" s="52">
        <f>C62</f>
        <v>909.75993948</v>
      </c>
      <c r="D8" s="4">
        <f t="shared" si="0"/>
        <v>15.454237058664097</v>
      </c>
      <c r="E8" s="52">
        <f>E62</f>
        <v>908.2294056000001</v>
      </c>
      <c r="F8" s="4">
        <f t="shared" si="1"/>
        <v>-0.16823491710073704</v>
      </c>
      <c r="G8" s="52">
        <f>G62</f>
        <v>840.5848550300001</v>
      </c>
      <c r="H8" s="4">
        <f t="shared" si="2"/>
        <v>-7.447958649314181</v>
      </c>
      <c r="I8" s="52">
        <f>I62</f>
        <v>847.1346192199999</v>
      </c>
      <c r="J8" s="4">
        <f t="shared" si="3"/>
        <v>0.7791913155235272</v>
      </c>
      <c r="K8" s="52">
        <f>K62</f>
        <v>801.4607063192647</v>
      </c>
      <c r="L8" s="4">
        <f t="shared" si="4"/>
        <v>-5.39157671808874</v>
      </c>
      <c r="M8" s="52">
        <f>M62</f>
        <v>840.2656335276362</v>
      </c>
      <c r="N8" s="4">
        <f t="shared" si="5"/>
        <v>4.841775386167645</v>
      </c>
    </row>
    <row r="9" spans="1:14" ht="34.5" customHeight="1">
      <c r="A9" s="5" t="s">
        <v>275</v>
      </c>
      <c r="B9" s="80">
        <f>B78</f>
        <v>965.4014010490909</v>
      </c>
      <c r="C9" s="52">
        <f>C78</f>
        <v>1057.93898311</v>
      </c>
      <c r="D9" s="4">
        <f t="shared" si="0"/>
        <v>9.585399602729971</v>
      </c>
      <c r="E9" s="52">
        <f>E78</f>
        <v>1167.8500953799999</v>
      </c>
      <c r="F9" s="4">
        <f t="shared" si="1"/>
        <v>10.389173102109972</v>
      </c>
      <c r="G9" s="52">
        <f>G78</f>
        <v>1135.88945132</v>
      </c>
      <c r="H9" s="4">
        <f t="shared" si="2"/>
        <v>-2.7367077492595775</v>
      </c>
      <c r="I9" s="52">
        <f>I78</f>
        <v>1312.1642471999996</v>
      </c>
      <c r="J9" s="4">
        <f t="shared" si="3"/>
        <v>15.518657706976088</v>
      </c>
      <c r="K9" s="52">
        <f>K78</f>
        <v>1325.3936502241713</v>
      </c>
      <c r="L9" s="4">
        <f t="shared" si="4"/>
        <v>1.0082124286194842</v>
      </c>
      <c r="M9" s="52">
        <f>M78</f>
        <v>1263.0958549081815</v>
      </c>
      <c r="N9" s="4">
        <f t="shared" si="5"/>
        <v>-4.700323960768411</v>
      </c>
    </row>
    <row r="10" spans="1:14" ht="34.5" customHeight="1">
      <c r="A10" s="5" t="s">
        <v>276</v>
      </c>
      <c r="B10" s="52">
        <f>B94</f>
        <v>1721.7933953536367</v>
      </c>
      <c r="C10" s="52">
        <f>C94</f>
        <v>1901.30382673</v>
      </c>
      <c r="D10" s="4">
        <f t="shared" si="0"/>
        <v>10.425782318644218</v>
      </c>
      <c r="E10" s="52">
        <f>E94</f>
        <v>2488.21554168</v>
      </c>
      <c r="F10" s="4">
        <f t="shared" si="1"/>
        <v>30.868907257153804</v>
      </c>
      <c r="G10" s="52">
        <f>G94</f>
        <v>2623.4252301399997</v>
      </c>
      <c r="H10" s="4">
        <f t="shared" si="2"/>
        <v>5.434002247599031</v>
      </c>
      <c r="I10" s="52">
        <f>I94</f>
        <v>2414.9308508199997</v>
      </c>
      <c r="J10" s="4">
        <f t="shared" si="3"/>
        <v>-7.947410771408707</v>
      </c>
      <c r="K10" s="52">
        <f>K94</f>
        <v>2512.231227197234</v>
      </c>
      <c r="L10" s="4">
        <f t="shared" si="4"/>
        <v>4.029116458725752</v>
      </c>
      <c r="M10" s="52">
        <f>M94</f>
        <v>2629.053924593818</v>
      </c>
      <c r="N10" s="4">
        <f t="shared" si="5"/>
        <v>4.650157044935584</v>
      </c>
    </row>
    <row r="11" spans="1:14" ht="34.5" customHeight="1">
      <c r="A11" s="5" t="s">
        <v>277</v>
      </c>
      <c r="B11" s="80">
        <f>B111</f>
        <v>768.3207691436364</v>
      </c>
      <c r="C11" s="52">
        <f>C111</f>
        <v>822.9127266200001</v>
      </c>
      <c r="D11" s="4">
        <f t="shared" si="0"/>
        <v>7.105360113746677</v>
      </c>
      <c r="E11" s="52">
        <f>E111</f>
        <v>882.1093968099999</v>
      </c>
      <c r="F11" s="4">
        <f t="shared" si="1"/>
        <v>7.193553857544768</v>
      </c>
      <c r="G11" s="52">
        <f>G111</f>
        <v>779.00643476</v>
      </c>
      <c r="H11" s="4">
        <f t="shared" si="2"/>
        <v>-11.688228514836636</v>
      </c>
      <c r="I11" s="52">
        <f>I111</f>
        <v>736.5027941200001</v>
      </c>
      <c r="J11" s="4">
        <f t="shared" si="3"/>
        <v>-5.456134730529495</v>
      </c>
      <c r="K11" s="52">
        <f>K111</f>
        <v>747.647478758118</v>
      </c>
      <c r="L11" s="4">
        <f t="shared" si="4"/>
        <v>1.513189729501844</v>
      </c>
      <c r="M11" s="52">
        <f>M111</f>
        <v>692.5039093205455</v>
      </c>
      <c r="N11" s="4">
        <f t="shared" si="5"/>
        <v>-7.375610966971882</v>
      </c>
    </row>
    <row r="12" spans="1:14" ht="34.5" customHeight="1">
      <c r="A12" s="5" t="s">
        <v>278</v>
      </c>
      <c r="B12" s="52">
        <f>B128</f>
        <v>1182.511121597273</v>
      </c>
      <c r="C12" s="52">
        <f>C128</f>
        <v>1197.8231096900001</v>
      </c>
      <c r="D12" s="4">
        <f t="shared" si="0"/>
        <v>1.2948705355129868</v>
      </c>
      <c r="E12" s="52">
        <f>E128</f>
        <v>1329.7650789</v>
      </c>
      <c r="F12" s="4">
        <f t="shared" si="1"/>
        <v>11.01514640539426</v>
      </c>
      <c r="G12" s="52">
        <f>G128</f>
        <v>1277.3835622200002</v>
      </c>
      <c r="H12" s="4">
        <f t="shared" si="2"/>
        <v>-3.9391556832978716</v>
      </c>
      <c r="I12" s="52">
        <f>I128</f>
        <v>1228.0934696</v>
      </c>
      <c r="J12" s="4">
        <f t="shared" si="3"/>
        <v>-3.858675974688261</v>
      </c>
      <c r="K12" s="52">
        <f>K128</f>
        <v>1229.8962830154119</v>
      </c>
      <c r="L12" s="4">
        <f t="shared" si="4"/>
        <v>0.14679773649469352</v>
      </c>
      <c r="M12" s="52">
        <f>M128</f>
        <v>1226.7463618455452</v>
      </c>
      <c r="N12" s="4">
        <f t="shared" si="5"/>
        <v>-0.25611274815335444</v>
      </c>
    </row>
    <row r="13" spans="1:14" ht="34.5" customHeight="1">
      <c r="A13" s="5" t="s">
        <v>279</v>
      </c>
      <c r="B13" s="52">
        <f>B145</f>
        <v>3079.6316912663633</v>
      </c>
      <c r="C13" s="52">
        <f>C145</f>
        <v>3134.1862838800002</v>
      </c>
      <c r="D13" s="4">
        <f t="shared" si="0"/>
        <v>1.7714648400440303</v>
      </c>
      <c r="E13" s="52">
        <f>E145</f>
        <v>3178.1261779</v>
      </c>
      <c r="F13" s="4">
        <f t="shared" si="1"/>
        <v>1.4019554053310452</v>
      </c>
      <c r="G13" s="52">
        <f>G145</f>
        <v>3272.68616121</v>
      </c>
      <c r="H13" s="4">
        <f t="shared" si="2"/>
        <v>2.975337605144491</v>
      </c>
      <c r="I13" s="52">
        <f>I145</f>
        <v>3300.2737496299997</v>
      </c>
      <c r="J13" s="4">
        <f t="shared" si="3"/>
        <v>0.8429646798090669</v>
      </c>
      <c r="K13" s="52">
        <f>K145</f>
        <v>3346.940264990482</v>
      </c>
      <c r="L13" s="4">
        <f t="shared" si="4"/>
        <v>1.414019529916695</v>
      </c>
      <c r="M13" s="52">
        <f>M145</f>
        <v>3328.788658884635</v>
      </c>
      <c r="N13" s="4">
        <f t="shared" si="5"/>
        <v>-0.5423343313209241</v>
      </c>
    </row>
    <row r="14" spans="1:14" ht="34.5" customHeight="1">
      <c r="A14" s="3" t="s">
        <v>124</v>
      </c>
      <c r="B14" s="52">
        <f>SUM(B6:B13)</f>
        <v>11457.49401089273</v>
      </c>
      <c r="C14" s="52">
        <f>SUM(C6:C13)</f>
        <v>12127.01190909</v>
      </c>
      <c r="D14" s="4">
        <f t="shared" si="0"/>
        <v>5.843493329001572</v>
      </c>
      <c r="E14" s="52">
        <f>SUM(E6:E13)</f>
        <v>13126.691871309999</v>
      </c>
      <c r="F14" s="4">
        <f t="shared" si="1"/>
        <v>8.24341535832641</v>
      </c>
      <c r="G14" s="52">
        <f>SUM(G6:G13)</f>
        <v>12837.59657623</v>
      </c>
      <c r="H14" s="4">
        <f t="shared" si="2"/>
        <v>-2.202346927270013</v>
      </c>
      <c r="I14" s="52">
        <f>SUM(I6:I13)</f>
        <v>12715.08045371</v>
      </c>
      <c r="J14" s="4">
        <f t="shared" si="3"/>
        <v>-0.9543540474456942</v>
      </c>
      <c r="K14" s="52">
        <f>SUM(K6:K13)</f>
        <v>13083.855265277474</v>
      </c>
      <c r="L14" s="4">
        <f t="shared" si="4"/>
        <v>2.900294755585868</v>
      </c>
      <c r="M14" s="52">
        <f>SUM(M6:M13)</f>
        <v>13186.943832466088</v>
      </c>
      <c r="N14" s="4">
        <f t="shared" si="5"/>
        <v>0.7879066612896172</v>
      </c>
    </row>
    <row r="16" spans="1:14" ht="34.5" customHeight="1">
      <c r="A16" s="244" t="s">
        <v>152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  <row r="17" spans="1:14" ht="34.5" customHeight="1">
      <c r="A17" s="244" t="s">
        <v>318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4.5" customHeight="1">
      <c r="A19" s="1"/>
      <c r="B19" s="1"/>
      <c r="C19" s="1"/>
      <c r="D19" s="1" t="s">
        <v>59</v>
      </c>
      <c r="E19" s="1"/>
      <c r="F19" s="117" t="s">
        <v>59</v>
      </c>
      <c r="G19" s="1"/>
      <c r="H19" s="117" t="s">
        <v>59</v>
      </c>
      <c r="I19" s="1"/>
      <c r="J19" s="117" t="s">
        <v>59</v>
      </c>
      <c r="K19" s="1"/>
      <c r="L19" s="117" t="s">
        <v>59</v>
      </c>
      <c r="M19" s="1"/>
      <c r="N19" s="117" t="s">
        <v>73</v>
      </c>
    </row>
    <row r="20" spans="1:14" ht="34.5" customHeight="1">
      <c r="A20" s="3" t="s">
        <v>58</v>
      </c>
      <c r="B20" s="3">
        <v>2557</v>
      </c>
      <c r="C20" s="3">
        <v>2558</v>
      </c>
      <c r="D20" s="3" t="s">
        <v>2</v>
      </c>
      <c r="E20" s="3">
        <v>2559</v>
      </c>
      <c r="F20" s="3" t="s">
        <v>2</v>
      </c>
      <c r="G20" s="3">
        <v>2560</v>
      </c>
      <c r="H20" s="3" t="s">
        <v>2</v>
      </c>
      <c r="I20" s="3">
        <v>2561</v>
      </c>
      <c r="J20" s="3" t="s">
        <v>2</v>
      </c>
      <c r="K20" s="3">
        <v>2562</v>
      </c>
      <c r="L20" s="3" t="s">
        <v>2</v>
      </c>
      <c r="M20" s="3">
        <v>2563</v>
      </c>
      <c r="N20" s="3" t="s">
        <v>2</v>
      </c>
    </row>
    <row r="21" spans="1:14" ht="34.5" customHeight="1">
      <c r="A21" s="5" t="s">
        <v>4</v>
      </c>
      <c r="B21" s="46">
        <v>758.4088404099998</v>
      </c>
      <c r="C21" s="46">
        <v>716.9536477</v>
      </c>
      <c r="D21" s="4">
        <f aca="true" t="shared" si="6" ref="D21:D30">(C21-B21)/B21*100</f>
        <v>-5.466074563106211</v>
      </c>
      <c r="E21" s="46">
        <v>733.3033553300002</v>
      </c>
      <c r="F21" s="4">
        <f aca="true" t="shared" si="7" ref="F21:F30">(E21-C21)/C21*100</f>
        <v>2.28044137615455</v>
      </c>
      <c r="G21" s="46">
        <v>620.2618095600001</v>
      </c>
      <c r="H21" s="4">
        <f aca="true" t="shared" si="8" ref="H21:H30">(G21-E21)/E21*100</f>
        <v>-15.415386408416104</v>
      </c>
      <c r="I21" s="46">
        <v>575.2156030599999</v>
      </c>
      <c r="J21" s="4">
        <f aca="true" t="shared" si="9" ref="J21:J30">(I21-G21)/G21*100</f>
        <v>-7.262450437171834</v>
      </c>
      <c r="K21" s="46">
        <v>654.1488934086582</v>
      </c>
      <c r="L21" s="4">
        <f aca="true" t="shared" si="10" ref="L21:L30">(K21-I21)/I21*100</f>
        <v>13.72238338611702</v>
      </c>
      <c r="M21" s="46">
        <v>613.6341281900001</v>
      </c>
      <c r="N21" s="4">
        <f aca="true" t="shared" si="11" ref="N21:N30">(M21-K21)/K21*100</f>
        <v>-6.193508179390565</v>
      </c>
    </row>
    <row r="22" spans="1:14" ht="34.5" customHeight="1">
      <c r="A22" s="5" t="s">
        <v>5</v>
      </c>
      <c r="B22" s="46">
        <v>418.89936473</v>
      </c>
      <c r="C22" s="46">
        <v>590.66303346</v>
      </c>
      <c r="D22" s="4">
        <f t="shared" si="6"/>
        <v>41.00356390865132</v>
      </c>
      <c r="E22" s="46">
        <v>413.86452168000005</v>
      </c>
      <c r="F22" s="4">
        <f t="shared" si="7"/>
        <v>-29.93221206757182</v>
      </c>
      <c r="G22" s="46">
        <v>414.1995572899999</v>
      </c>
      <c r="H22" s="4">
        <f t="shared" si="8"/>
        <v>0.0809529670820426</v>
      </c>
      <c r="I22" s="46">
        <v>407.48315193</v>
      </c>
      <c r="J22" s="4">
        <f t="shared" si="9"/>
        <v>-1.621538517313633</v>
      </c>
      <c r="K22" s="46">
        <v>445.29321265</v>
      </c>
      <c r="L22" s="4">
        <f t="shared" si="10"/>
        <v>9.278926144778426</v>
      </c>
      <c r="M22" s="46">
        <v>449.7829005499999</v>
      </c>
      <c r="N22" s="4">
        <f t="shared" si="11"/>
        <v>1.0082542855933472</v>
      </c>
    </row>
    <row r="23" spans="1:14" ht="34.5" customHeight="1">
      <c r="A23" s="5" t="s">
        <v>6</v>
      </c>
      <c r="B23" s="46">
        <v>0</v>
      </c>
      <c r="C23" s="46">
        <v>0</v>
      </c>
      <c r="D23" s="4" t="e">
        <f t="shared" si="6"/>
        <v>#DIV/0!</v>
      </c>
      <c r="E23" s="46">
        <v>0.029086669999999988</v>
      </c>
      <c r="F23" s="4" t="e">
        <f t="shared" si="7"/>
        <v>#DIV/0!</v>
      </c>
      <c r="G23" s="46">
        <v>0</v>
      </c>
      <c r="H23" s="4">
        <f t="shared" si="8"/>
        <v>-100</v>
      </c>
      <c r="I23" s="46">
        <v>0</v>
      </c>
      <c r="J23" s="4" t="e">
        <f t="shared" si="9"/>
        <v>#DIV/0!</v>
      </c>
      <c r="K23" s="46">
        <v>0</v>
      </c>
      <c r="L23" s="4" t="e">
        <f t="shared" si="10"/>
        <v>#DIV/0!</v>
      </c>
      <c r="M23" s="46">
        <v>0</v>
      </c>
      <c r="N23" s="4" t="e">
        <f t="shared" si="11"/>
        <v>#DIV/0!</v>
      </c>
    </row>
    <row r="24" spans="1:14" ht="34.5" customHeight="1">
      <c r="A24" s="5" t="s">
        <v>7</v>
      </c>
      <c r="B24" s="46">
        <v>741.2569612599999</v>
      </c>
      <c r="C24" s="46">
        <v>754.8373893099999</v>
      </c>
      <c r="D24" s="4">
        <f t="shared" si="6"/>
        <v>1.8320810137035077</v>
      </c>
      <c r="E24" s="46">
        <v>853.1978361300002</v>
      </c>
      <c r="F24" s="4">
        <f t="shared" si="7"/>
        <v>13.030680278028084</v>
      </c>
      <c r="G24" s="46">
        <v>812.3244104199999</v>
      </c>
      <c r="H24" s="4">
        <f t="shared" si="8"/>
        <v>-4.790615256995613</v>
      </c>
      <c r="I24" s="46">
        <v>798.7729722900001</v>
      </c>
      <c r="J24" s="4">
        <f t="shared" si="9"/>
        <v>-1.6682298298771145</v>
      </c>
      <c r="K24" s="46">
        <v>877.74995661</v>
      </c>
      <c r="L24" s="4">
        <f t="shared" si="10"/>
        <v>9.887288010456967</v>
      </c>
      <c r="M24" s="46">
        <v>884.1688244909999</v>
      </c>
      <c r="N24" s="4">
        <f t="shared" si="11"/>
        <v>0.7312866076109517</v>
      </c>
    </row>
    <row r="25" spans="1:14" ht="34.5" customHeight="1">
      <c r="A25" s="5" t="s">
        <v>8</v>
      </c>
      <c r="B25" s="46">
        <v>217.14317911000003</v>
      </c>
      <c r="C25" s="46">
        <v>199.69243938999998</v>
      </c>
      <c r="D25" s="4">
        <f t="shared" si="6"/>
        <v>-8.036512954965945</v>
      </c>
      <c r="E25" s="46">
        <v>211.11292955000002</v>
      </c>
      <c r="F25" s="4">
        <f t="shared" si="7"/>
        <v>5.719039836904285</v>
      </c>
      <c r="G25" s="46">
        <v>183.89626776999998</v>
      </c>
      <c r="H25" s="4">
        <f t="shared" si="8"/>
        <v>-12.89199190121325</v>
      </c>
      <c r="I25" s="46">
        <v>166.58845076999998</v>
      </c>
      <c r="J25" s="4">
        <f t="shared" si="9"/>
        <v>-9.411728258480471</v>
      </c>
      <c r="K25" s="46">
        <v>160.33325223999998</v>
      </c>
      <c r="L25" s="4">
        <f t="shared" si="10"/>
        <v>-3.754881266430786</v>
      </c>
      <c r="M25" s="46">
        <v>173.43324013636348</v>
      </c>
      <c r="N25" s="4">
        <f t="shared" si="11"/>
        <v>8.1704747538922</v>
      </c>
    </row>
    <row r="26" spans="1:14" s="2" customFormat="1" ht="30" customHeight="1">
      <c r="A26" s="5" t="s">
        <v>314</v>
      </c>
      <c r="B26" s="6">
        <v>0</v>
      </c>
      <c r="C26" s="6">
        <v>0</v>
      </c>
      <c r="D26" s="4" t="e">
        <f t="shared" si="6"/>
        <v>#DIV/0!</v>
      </c>
      <c r="E26" s="6">
        <v>0</v>
      </c>
      <c r="F26" s="4" t="e">
        <f t="shared" si="7"/>
        <v>#DIV/0!</v>
      </c>
      <c r="G26" s="6">
        <v>0</v>
      </c>
      <c r="H26" s="4" t="e">
        <f t="shared" si="8"/>
        <v>#DIV/0!</v>
      </c>
      <c r="I26" s="6">
        <v>0</v>
      </c>
      <c r="J26" s="4" t="e">
        <f t="shared" si="9"/>
        <v>#DIV/0!</v>
      </c>
      <c r="K26" s="6">
        <v>0</v>
      </c>
      <c r="L26" s="4" t="e">
        <f t="shared" si="10"/>
        <v>#DIV/0!</v>
      </c>
      <c r="M26" s="6">
        <v>0</v>
      </c>
      <c r="N26" s="4" t="e">
        <f t="shared" si="11"/>
        <v>#DIV/0!</v>
      </c>
    </row>
    <row r="27" spans="1:14" ht="34.5" customHeight="1">
      <c r="A27" s="5" t="s">
        <v>9</v>
      </c>
      <c r="B27" s="46">
        <v>0</v>
      </c>
      <c r="C27" s="46">
        <v>0</v>
      </c>
      <c r="D27" s="4" t="e">
        <f t="shared" si="6"/>
        <v>#DIV/0!</v>
      </c>
      <c r="E27" s="46">
        <v>0</v>
      </c>
      <c r="F27" s="4" t="e">
        <f t="shared" si="7"/>
        <v>#DIV/0!</v>
      </c>
      <c r="G27" s="46">
        <v>0</v>
      </c>
      <c r="H27" s="4" t="e">
        <f t="shared" si="8"/>
        <v>#DIV/0!</v>
      </c>
      <c r="I27" s="46">
        <v>0</v>
      </c>
      <c r="J27" s="4" t="e">
        <f t="shared" si="9"/>
        <v>#DIV/0!</v>
      </c>
      <c r="K27" s="46">
        <v>0</v>
      </c>
      <c r="L27" s="4" t="e">
        <f t="shared" si="10"/>
        <v>#DIV/0!</v>
      </c>
      <c r="M27" s="46">
        <v>0</v>
      </c>
      <c r="N27" s="4" t="e">
        <f t="shared" si="11"/>
        <v>#DIV/0!</v>
      </c>
    </row>
    <row r="28" spans="1:14" ht="34.5" customHeight="1">
      <c r="A28" s="5" t="s">
        <v>10</v>
      </c>
      <c r="B28" s="46">
        <v>87.42478924000001</v>
      </c>
      <c r="C28" s="46">
        <v>96.08220011</v>
      </c>
      <c r="D28" s="4">
        <f t="shared" si="6"/>
        <v>9.902695728820715</v>
      </c>
      <c r="E28" s="46">
        <v>94.91707647</v>
      </c>
      <c r="F28" s="4">
        <f t="shared" si="7"/>
        <v>-1.212632140673412</v>
      </c>
      <c r="G28" s="46">
        <v>87.63000776</v>
      </c>
      <c r="H28" s="4">
        <f t="shared" si="8"/>
        <v>-7.6772999980706205</v>
      </c>
      <c r="I28" s="46">
        <v>97.14463136999998</v>
      </c>
      <c r="J28" s="4">
        <f t="shared" si="9"/>
        <v>10.857723117015489</v>
      </c>
      <c r="K28" s="46">
        <v>99.73290079715699</v>
      </c>
      <c r="L28" s="4">
        <f t="shared" si="10"/>
        <v>2.6643463366482094</v>
      </c>
      <c r="M28" s="46">
        <v>99.63804599000001</v>
      </c>
      <c r="N28" s="4">
        <f t="shared" si="11"/>
        <v>-0.0951088421161028</v>
      </c>
    </row>
    <row r="29" spans="1:14" ht="34.5" customHeight="1">
      <c r="A29" s="5" t="s">
        <v>11</v>
      </c>
      <c r="B29" s="46">
        <v>2.1952285</v>
      </c>
      <c r="C29" s="46">
        <v>2.2227832100000002</v>
      </c>
      <c r="D29" s="4">
        <f t="shared" si="6"/>
        <v>1.2552091957625564</v>
      </c>
      <c r="E29" s="46">
        <v>2.4993</v>
      </c>
      <c r="F29" s="4">
        <f t="shared" si="7"/>
        <v>12.440115111360752</v>
      </c>
      <c r="G29" s="46">
        <v>4.258487949999999</v>
      </c>
      <c r="H29" s="4">
        <f t="shared" si="8"/>
        <v>70.38722642339853</v>
      </c>
      <c r="I29" s="46">
        <v>3.2757335</v>
      </c>
      <c r="J29" s="4">
        <f t="shared" si="9"/>
        <v>-23.077544460352403</v>
      </c>
      <c r="K29" s="46">
        <v>3.0605265</v>
      </c>
      <c r="L29" s="4">
        <f t="shared" si="10"/>
        <v>-6.5697346869029465</v>
      </c>
      <c r="M29" s="46">
        <v>2.275678</v>
      </c>
      <c r="N29" s="4">
        <f t="shared" si="11"/>
        <v>-25.644231474551844</v>
      </c>
    </row>
    <row r="30" spans="1:14" ht="34.5" customHeight="1">
      <c r="A30" s="3" t="s">
        <v>3</v>
      </c>
      <c r="B30" s="44">
        <f>SUM(B21:B29)</f>
        <v>2225.3283632499997</v>
      </c>
      <c r="C30" s="44">
        <f>SUM(C21:C29)</f>
        <v>2360.4514931800004</v>
      </c>
      <c r="D30" s="4">
        <f t="shared" si="6"/>
        <v>6.07205355225235</v>
      </c>
      <c r="E30" s="44">
        <f>SUM(E21:E29)</f>
        <v>2308.9241058300004</v>
      </c>
      <c r="F30" s="4">
        <f t="shared" si="7"/>
        <v>-2.1829462498541887</v>
      </c>
      <c r="G30" s="44">
        <f>SUM(G21:G29)</f>
        <v>2122.57054075</v>
      </c>
      <c r="H30" s="4">
        <f t="shared" si="8"/>
        <v>-8.07101301465303</v>
      </c>
      <c r="I30" s="44">
        <f>SUM(I21:I29)</f>
        <v>2048.48054292</v>
      </c>
      <c r="J30" s="4">
        <f t="shared" si="9"/>
        <v>-3.4905788244766915</v>
      </c>
      <c r="K30" s="44">
        <f>SUM(K21:K29)</f>
        <v>2240.3187422058154</v>
      </c>
      <c r="L30" s="4">
        <f t="shared" si="10"/>
        <v>9.36490219293761</v>
      </c>
      <c r="M30" s="44">
        <f>SUM(M21:M29)</f>
        <v>2222.9328173573635</v>
      </c>
      <c r="N30" s="4">
        <f t="shared" si="11"/>
        <v>-0.7760469312207641</v>
      </c>
    </row>
    <row r="32" spans="1:14" ht="34.5" customHeight="1">
      <c r="A32" s="244" t="s">
        <v>153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</row>
    <row r="33" spans="1:14" ht="34.5" customHeight="1">
      <c r="A33" s="244" t="s">
        <v>320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</row>
    <row r="34" spans="1:14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34.5" customHeight="1">
      <c r="A35" s="1"/>
      <c r="B35" s="1"/>
      <c r="C35" s="1"/>
      <c r="D35" s="1" t="s">
        <v>59</v>
      </c>
      <c r="E35" s="1"/>
      <c r="F35" s="117" t="s">
        <v>59</v>
      </c>
      <c r="G35" s="1"/>
      <c r="H35" s="117" t="s">
        <v>59</v>
      </c>
      <c r="I35" s="1"/>
      <c r="J35" s="117" t="s">
        <v>59</v>
      </c>
      <c r="K35" s="1"/>
      <c r="L35" s="117" t="s">
        <v>59</v>
      </c>
      <c r="M35" s="1"/>
      <c r="N35" s="117" t="s">
        <v>0</v>
      </c>
    </row>
    <row r="36" spans="1:14" ht="34.5" customHeight="1">
      <c r="A36" s="3" t="s">
        <v>58</v>
      </c>
      <c r="B36" s="3">
        <v>2557</v>
      </c>
      <c r="C36" s="3">
        <v>2558</v>
      </c>
      <c r="D36" s="3" t="s">
        <v>2</v>
      </c>
      <c r="E36" s="3">
        <v>2559</v>
      </c>
      <c r="F36" s="3" t="s">
        <v>2</v>
      </c>
      <c r="G36" s="3">
        <v>2560</v>
      </c>
      <c r="H36" s="3" t="s">
        <v>2</v>
      </c>
      <c r="I36" s="3">
        <v>2561</v>
      </c>
      <c r="J36" s="3" t="s">
        <v>2</v>
      </c>
      <c r="K36" s="3">
        <v>2562</v>
      </c>
      <c r="L36" s="3" t="s">
        <v>2</v>
      </c>
      <c r="M36" s="3">
        <v>2563</v>
      </c>
      <c r="N36" s="3" t="s">
        <v>2</v>
      </c>
    </row>
    <row r="37" spans="1:14" ht="34.5" customHeight="1">
      <c r="A37" s="5" t="s">
        <v>4</v>
      </c>
      <c r="B37" s="46">
        <v>243.82099988000002</v>
      </c>
      <c r="C37" s="46">
        <v>235.17772125</v>
      </c>
      <c r="D37" s="4">
        <f aca="true" t="shared" si="12" ref="D37:D46">(C37-B37)/B37*100</f>
        <v>-3.5449278914670757</v>
      </c>
      <c r="E37" s="46">
        <v>239.60003247999998</v>
      </c>
      <c r="F37" s="4">
        <f aca="true" t="shared" si="13" ref="F37:F46">(E37-C37)/C37*100</f>
        <v>1.8804124840120209</v>
      </c>
      <c r="G37" s="46">
        <v>196.83088786</v>
      </c>
      <c r="H37" s="4">
        <f aca="true" t="shared" si="14" ref="H37:H46">(G37-E37)/E37*100</f>
        <v>-17.850224884076358</v>
      </c>
      <c r="I37" s="46">
        <v>194.46919455</v>
      </c>
      <c r="J37" s="4">
        <f aca="true" t="shared" si="15" ref="J37:J46">(I37-G37)/G37*100</f>
        <v>-1.1998590951232184</v>
      </c>
      <c r="K37" s="46">
        <v>226.7903437504347</v>
      </c>
      <c r="L37" s="4">
        <f aca="true" t="shared" si="16" ref="L37:L46">(K37-I37)/I37*100</f>
        <v>16.620189781330428</v>
      </c>
      <c r="M37" s="46">
        <v>215.97588055999998</v>
      </c>
      <c r="N37" s="4">
        <f aca="true" t="shared" si="17" ref="N37:N46">(M37-K37)/K37*100</f>
        <v>-4.768484853277171</v>
      </c>
    </row>
    <row r="38" spans="1:14" ht="34.5" customHeight="1">
      <c r="A38" s="5" t="s">
        <v>5</v>
      </c>
      <c r="B38" s="46">
        <v>108.92580409</v>
      </c>
      <c r="C38" s="46">
        <v>116.20772767999999</v>
      </c>
      <c r="D38" s="4">
        <f t="shared" si="12"/>
        <v>6.685214445590228</v>
      </c>
      <c r="E38" s="46">
        <v>159.88112548</v>
      </c>
      <c r="F38" s="4">
        <f t="shared" si="13"/>
        <v>37.58218035229378</v>
      </c>
      <c r="G38" s="46">
        <v>170.25661739</v>
      </c>
      <c r="H38" s="4">
        <f t="shared" si="14"/>
        <v>6.489503922899201</v>
      </c>
      <c r="I38" s="46">
        <v>183.19560282000003</v>
      </c>
      <c r="J38" s="4">
        <f t="shared" si="15"/>
        <v>7.599696051966788</v>
      </c>
      <c r="K38" s="46">
        <v>240.30836893999998</v>
      </c>
      <c r="L38" s="4">
        <f t="shared" si="16"/>
        <v>31.175838961656982</v>
      </c>
      <c r="M38" s="46">
        <v>286.62976647999994</v>
      </c>
      <c r="N38" s="4">
        <f t="shared" si="17"/>
        <v>19.27581538018156</v>
      </c>
    </row>
    <row r="39" spans="1:14" ht="34.5" customHeight="1">
      <c r="A39" s="5" t="s">
        <v>6</v>
      </c>
      <c r="B39" s="46">
        <v>0</v>
      </c>
      <c r="C39" s="46">
        <v>0</v>
      </c>
      <c r="D39" s="4" t="e">
        <f t="shared" si="12"/>
        <v>#DIV/0!</v>
      </c>
      <c r="E39" s="46">
        <v>6E-06</v>
      </c>
      <c r="F39" s="4" t="e">
        <f t="shared" si="13"/>
        <v>#DIV/0!</v>
      </c>
      <c r="G39" s="46">
        <v>0</v>
      </c>
      <c r="H39" s="4">
        <f t="shared" si="14"/>
        <v>-100</v>
      </c>
      <c r="I39" s="46">
        <v>0</v>
      </c>
      <c r="J39" s="4" t="e">
        <f t="shared" si="15"/>
        <v>#DIV/0!</v>
      </c>
      <c r="K39" s="46">
        <v>0</v>
      </c>
      <c r="L39" s="4" t="e">
        <f t="shared" si="16"/>
        <v>#DIV/0!</v>
      </c>
      <c r="M39" s="46">
        <v>0</v>
      </c>
      <c r="N39" s="4" t="e">
        <f t="shared" si="17"/>
        <v>#DIV/0!</v>
      </c>
    </row>
    <row r="40" spans="1:14" ht="34.5" customHeight="1">
      <c r="A40" s="5" t="s">
        <v>7</v>
      </c>
      <c r="B40" s="46">
        <v>306.7684772</v>
      </c>
      <c r="C40" s="46">
        <v>311.08637639999995</v>
      </c>
      <c r="D40" s="4">
        <f t="shared" si="12"/>
        <v>1.407543317165817</v>
      </c>
      <c r="E40" s="46">
        <v>365.45033228999995</v>
      </c>
      <c r="F40" s="4">
        <f t="shared" si="13"/>
        <v>17.475518060005925</v>
      </c>
      <c r="G40" s="46">
        <v>319.81589192</v>
      </c>
      <c r="H40" s="4">
        <f t="shared" si="14"/>
        <v>-12.487179881338054</v>
      </c>
      <c r="I40" s="46">
        <v>347.45728291999995</v>
      </c>
      <c r="J40" s="4">
        <f t="shared" si="15"/>
        <v>8.642907278326954</v>
      </c>
      <c r="K40" s="46">
        <v>302.57382592</v>
      </c>
      <c r="L40" s="4">
        <f t="shared" si="16"/>
        <v>-12.917690664821702</v>
      </c>
      <c r="M40" s="46">
        <v>363.372544152</v>
      </c>
      <c r="N40" s="4">
        <f t="shared" si="17"/>
        <v>20.09384587286644</v>
      </c>
    </row>
    <row r="41" spans="1:14" ht="34.5" customHeight="1">
      <c r="A41" s="5" t="s">
        <v>8</v>
      </c>
      <c r="B41" s="46">
        <v>41.896514181818176</v>
      </c>
      <c r="C41" s="46">
        <v>51.17184423999999</v>
      </c>
      <c r="D41" s="4">
        <f t="shared" si="12"/>
        <v>22.138667713332172</v>
      </c>
      <c r="E41" s="46">
        <v>69.63837417</v>
      </c>
      <c r="F41" s="4">
        <f t="shared" si="13"/>
        <v>36.08728628851157</v>
      </c>
      <c r="G41" s="46">
        <v>69.40445688</v>
      </c>
      <c r="H41" s="4">
        <f t="shared" si="14"/>
        <v>-0.3359028592898695</v>
      </c>
      <c r="I41" s="46">
        <v>69.83158411000001</v>
      </c>
      <c r="J41" s="4">
        <f t="shared" si="15"/>
        <v>0.6154175815229154</v>
      </c>
      <c r="K41" s="46">
        <v>77.36935327999998</v>
      </c>
      <c r="L41" s="4">
        <f t="shared" si="16"/>
        <v>10.794211911513193</v>
      </c>
      <c r="M41" s="46">
        <v>87.57917633636355</v>
      </c>
      <c r="N41" s="4">
        <f t="shared" si="17"/>
        <v>13.196210933047576</v>
      </c>
    </row>
    <row r="42" spans="1:14" s="2" customFormat="1" ht="30" customHeight="1">
      <c r="A42" s="5" t="s">
        <v>314</v>
      </c>
      <c r="B42" s="6">
        <v>0</v>
      </c>
      <c r="C42" s="6">
        <v>0</v>
      </c>
      <c r="D42" s="4" t="e">
        <f t="shared" si="12"/>
        <v>#DIV/0!</v>
      </c>
      <c r="E42" s="6">
        <v>0</v>
      </c>
      <c r="F42" s="4" t="e">
        <f t="shared" si="13"/>
        <v>#DIV/0!</v>
      </c>
      <c r="G42" s="6">
        <v>0</v>
      </c>
      <c r="H42" s="4" t="e">
        <f t="shared" si="14"/>
        <v>#DIV/0!</v>
      </c>
      <c r="I42" s="6">
        <v>0</v>
      </c>
      <c r="J42" s="4" t="e">
        <f t="shared" si="15"/>
        <v>#DIV/0!</v>
      </c>
      <c r="K42" s="6">
        <v>0</v>
      </c>
      <c r="L42" s="4" t="e">
        <f t="shared" si="16"/>
        <v>#DIV/0!</v>
      </c>
      <c r="M42" s="6">
        <v>0</v>
      </c>
      <c r="N42" s="4" t="e">
        <f t="shared" si="17"/>
        <v>#DIV/0!</v>
      </c>
    </row>
    <row r="43" spans="1:14" ht="34.5" customHeight="1">
      <c r="A43" s="5" t="s">
        <v>9</v>
      </c>
      <c r="B43" s="46">
        <v>0</v>
      </c>
      <c r="C43" s="46">
        <v>0</v>
      </c>
      <c r="D43" s="4" t="e">
        <f t="shared" si="12"/>
        <v>#DIV/0!</v>
      </c>
      <c r="E43" s="46">
        <v>0</v>
      </c>
      <c r="F43" s="4" t="e">
        <f t="shared" si="13"/>
        <v>#DIV/0!</v>
      </c>
      <c r="G43" s="46">
        <v>0</v>
      </c>
      <c r="H43" s="4" t="e">
        <f t="shared" si="14"/>
        <v>#DIV/0!</v>
      </c>
      <c r="I43" s="46">
        <v>0</v>
      </c>
      <c r="J43" s="4" t="e">
        <f t="shared" si="15"/>
        <v>#DIV/0!</v>
      </c>
      <c r="K43" s="46">
        <v>0</v>
      </c>
      <c r="L43" s="4" t="e">
        <f t="shared" si="16"/>
        <v>#DIV/0!</v>
      </c>
      <c r="M43" s="46">
        <v>0</v>
      </c>
      <c r="N43" s="4" t="e">
        <f t="shared" si="17"/>
        <v>#DIV/0!</v>
      </c>
    </row>
    <row r="44" spans="1:14" ht="34.5" customHeight="1">
      <c r="A44" s="5" t="s">
        <v>10</v>
      </c>
      <c r="B44" s="46">
        <v>24.24724586</v>
      </c>
      <c r="C44" s="46">
        <v>27.96527383</v>
      </c>
      <c r="D44" s="4">
        <f t="shared" si="12"/>
        <v>15.333815607213056</v>
      </c>
      <c r="E44" s="46">
        <v>27.509298790000003</v>
      </c>
      <c r="F44" s="4">
        <f t="shared" si="13"/>
        <v>-1.63050447055107</v>
      </c>
      <c r="G44" s="46">
        <v>28.49988025</v>
      </c>
      <c r="H44" s="4">
        <f t="shared" si="14"/>
        <v>3.6008968006123347</v>
      </c>
      <c r="I44" s="46">
        <v>31.3097093</v>
      </c>
      <c r="J44" s="4">
        <f t="shared" si="15"/>
        <v>9.859090723723309</v>
      </c>
      <c r="K44" s="46">
        <v>31.558304676541113</v>
      </c>
      <c r="L44" s="4">
        <f t="shared" si="16"/>
        <v>0.7939881337100472</v>
      </c>
      <c r="M44" s="46">
        <v>28.827403000000004</v>
      </c>
      <c r="N44" s="4">
        <f t="shared" si="17"/>
        <v>-8.653511982128514</v>
      </c>
    </row>
    <row r="45" spans="1:14" ht="34.5" customHeight="1">
      <c r="A45" s="5" t="s">
        <v>11</v>
      </c>
      <c r="B45" s="46">
        <v>0.86507326</v>
      </c>
      <c r="C45" s="46">
        <v>1.0266030000000002</v>
      </c>
      <c r="D45" s="4">
        <f t="shared" si="12"/>
        <v>18.672376949901352</v>
      </c>
      <c r="E45" s="46">
        <v>1.3928999999999998</v>
      </c>
      <c r="F45" s="4">
        <f t="shared" si="13"/>
        <v>35.68049187465842</v>
      </c>
      <c r="G45" s="46">
        <v>1.2426065000000002</v>
      </c>
      <c r="H45" s="4">
        <f t="shared" si="14"/>
        <v>-10.789970565008232</v>
      </c>
      <c r="I45" s="46">
        <v>1.2368065000000001</v>
      </c>
      <c r="J45" s="4">
        <f t="shared" si="15"/>
        <v>-0.46676079676068216</v>
      </c>
      <c r="K45" s="46">
        <v>1.366716</v>
      </c>
      <c r="L45" s="4">
        <f t="shared" si="16"/>
        <v>10.503623646867952</v>
      </c>
      <c r="M45" s="46">
        <v>1.1719015000000002</v>
      </c>
      <c r="N45" s="4">
        <f t="shared" si="17"/>
        <v>-14.254204970162043</v>
      </c>
    </row>
    <row r="46" spans="1:14" ht="34.5" customHeight="1">
      <c r="A46" s="3" t="s">
        <v>3</v>
      </c>
      <c r="B46" s="44">
        <f>SUM(B37:B45)</f>
        <v>726.5241144718182</v>
      </c>
      <c r="C46" s="44">
        <f>SUM(C37:C45)</f>
        <v>742.6355464000001</v>
      </c>
      <c r="D46" s="4">
        <f t="shared" si="12"/>
        <v>2.217604564976468</v>
      </c>
      <c r="E46" s="44">
        <f>SUM(E37:E45)</f>
        <v>863.4720692100001</v>
      </c>
      <c r="F46" s="4">
        <f t="shared" si="13"/>
        <v>16.27130877262301</v>
      </c>
      <c r="G46" s="44">
        <f>SUM(G37:G45)</f>
        <v>786.0503408000001</v>
      </c>
      <c r="H46" s="4">
        <f t="shared" si="14"/>
        <v>-8.966326899355758</v>
      </c>
      <c r="I46" s="44">
        <f>SUM(I37:I45)</f>
        <v>827.5001801999999</v>
      </c>
      <c r="J46" s="4">
        <f t="shared" si="15"/>
        <v>5.273178732778669</v>
      </c>
      <c r="K46" s="44">
        <f>SUM(K37:K45)</f>
        <v>879.9669125669758</v>
      </c>
      <c r="L46" s="4">
        <f t="shared" si="16"/>
        <v>6.34038923765492</v>
      </c>
      <c r="M46" s="44">
        <f>SUM(M37:M45)</f>
        <v>983.5566720283634</v>
      </c>
      <c r="N46" s="4">
        <f t="shared" si="17"/>
        <v>11.772006195006025</v>
      </c>
    </row>
    <row r="48" spans="1:14" ht="34.5" customHeight="1">
      <c r="A48" s="244" t="s">
        <v>147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</row>
    <row r="49" spans="1:14" ht="34.5" customHeight="1">
      <c r="A49" s="244" t="s">
        <v>318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</row>
    <row r="50" spans="1:14" ht="3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4.5" customHeight="1">
      <c r="A51" s="1"/>
      <c r="B51" s="1"/>
      <c r="C51" s="1"/>
      <c r="D51" s="1" t="s">
        <v>59</v>
      </c>
      <c r="E51" s="1"/>
      <c r="F51" s="117" t="s">
        <v>59</v>
      </c>
      <c r="G51" s="1"/>
      <c r="H51" s="117" t="s">
        <v>59</v>
      </c>
      <c r="I51" s="1"/>
      <c r="J51" s="117" t="s">
        <v>59</v>
      </c>
      <c r="K51" s="1"/>
      <c r="L51" s="117" t="s">
        <v>59</v>
      </c>
      <c r="M51" s="1"/>
      <c r="N51" s="117" t="s">
        <v>0</v>
      </c>
    </row>
    <row r="52" spans="1:14" ht="34.5" customHeight="1">
      <c r="A52" s="3" t="s">
        <v>58</v>
      </c>
      <c r="B52" s="3">
        <v>2557</v>
      </c>
      <c r="C52" s="3">
        <v>2558</v>
      </c>
      <c r="D52" s="3" t="s">
        <v>2</v>
      </c>
      <c r="E52" s="3">
        <v>2559</v>
      </c>
      <c r="F52" s="3" t="s">
        <v>2</v>
      </c>
      <c r="G52" s="3">
        <v>2560</v>
      </c>
      <c r="H52" s="3" t="s">
        <v>2</v>
      </c>
      <c r="I52" s="3">
        <v>2561</v>
      </c>
      <c r="J52" s="3" t="s">
        <v>2</v>
      </c>
      <c r="K52" s="3">
        <v>2562</v>
      </c>
      <c r="L52" s="3" t="s">
        <v>2</v>
      </c>
      <c r="M52" s="3">
        <v>2563</v>
      </c>
      <c r="N52" s="3" t="s">
        <v>2</v>
      </c>
    </row>
    <row r="53" spans="1:14" ht="34.5" customHeight="1">
      <c r="A53" s="5" t="s">
        <v>4</v>
      </c>
      <c r="B53" s="46">
        <v>292.65614063999993</v>
      </c>
      <c r="C53" s="46">
        <v>294.17387805</v>
      </c>
      <c r="D53" s="4">
        <f aca="true" t="shared" si="18" ref="D53:D62">(C53-B53)/B53*100</f>
        <v>0.518607744461115</v>
      </c>
      <c r="E53" s="46">
        <v>300.35375078</v>
      </c>
      <c r="F53" s="4">
        <f aca="true" t="shared" si="19" ref="F53:F62">(E53-C53)/C53*100</f>
        <v>2.1007550945599673</v>
      </c>
      <c r="G53" s="46">
        <v>270.26816152000004</v>
      </c>
      <c r="H53" s="4">
        <f aca="true" t="shared" si="20" ref="H53:H62">(G53-E53)/E53*100</f>
        <v>-10.01671834690579</v>
      </c>
      <c r="I53" s="46">
        <v>229.78841961</v>
      </c>
      <c r="J53" s="4">
        <f aca="true" t="shared" si="21" ref="J53:J62">(I53-G53)/G53*100</f>
        <v>-14.977621367733507</v>
      </c>
      <c r="K53" s="46">
        <v>216.27402961143687</v>
      </c>
      <c r="L53" s="4">
        <f aca="true" t="shared" si="22" ref="L53:L62">(K53-I53)/I53*100</f>
        <v>-5.881231970479599</v>
      </c>
      <c r="M53" s="46">
        <v>204.82686862999998</v>
      </c>
      <c r="N53" s="4">
        <f aca="true" t="shared" si="23" ref="N53:N62">(M53-K53)/K53*100</f>
        <v>-5.29289670239332</v>
      </c>
    </row>
    <row r="54" spans="1:14" ht="34.5" customHeight="1">
      <c r="A54" s="5" t="s">
        <v>5</v>
      </c>
      <c r="B54" s="46">
        <v>121.22601559</v>
      </c>
      <c r="C54" s="46">
        <v>143.7207294</v>
      </c>
      <c r="D54" s="4">
        <f t="shared" si="18"/>
        <v>18.5560118432661</v>
      </c>
      <c r="E54" s="46">
        <v>124.87978034</v>
      </c>
      <c r="F54" s="4">
        <f t="shared" si="19"/>
        <v>-13.109416532087273</v>
      </c>
      <c r="G54" s="46">
        <v>120.72043774000002</v>
      </c>
      <c r="H54" s="4">
        <f t="shared" si="20"/>
        <v>-3.3306773832206233</v>
      </c>
      <c r="I54" s="46">
        <v>142.29674185000002</v>
      </c>
      <c r="J54" s="4">
        <f t="shared" si="21"/>
        <v>17.87295052430945</v>
      </c>
      <c r="K54" s="46">
        <v>147.65894977000002</v>
      </c>
      <c r="L54" s="4">
        <f t="shared" si="22"/>
        <v>3.768327967517692</v>
      </c>
      <c r="M54" s="46">
        <v>168.09935168000004</v>
      </c>
      <c r="N54" s="4">
        <f t="shared" si="23"/>
        <v>13.842982048727068</v>
      </c>
    </row>
    <row r="55" spans="1:14" ht="34.5" customHeight="1">
      <c r="A55" s="5" t="s">
        <v>6</v>
      </c>
      <c r="B55" s="46">
        <v>0</v>
      </c>
      <c r="C55" s="46">
        <v>0</v>
      </c>
      <c r="D55" s="4" t="e">
        <f t="shared" si="18"/>
        <v>#DIV/0!</v>
      </c>
      <c r="E55" s="46">
        <v>0.005929769999999989</v>
      </c>
      <c r="F55" s="4" t="e">
        <f t="shared" si="19"/>
        <v>#DIV/0!</v>
      </c>
      <c r="G55" s="46">
        <v>0</v>
      </c>
      <c r="H55" s="4">
        <f t="shared" si="20"/>
        <v>-100</v>
      </c>
      <c r="I55" s="46">
        <v>0</v>
      </c>
      <c r="J55" s="4" t="e">
        <f t="shared" si="21"/>
        <v>#DIV/0!</v>
      </c>
      <c r="K55" s="46">
        <v>0</v>
      </c>
      <c r="L55" s="4" t="e">
        <f t="shared" si="22"/>
        <v>#DIV/0!</v>
      </c>
      <c r="M55" s="46">
        <v>0</v>
      </c>
      <c r="N55" s="4" t="e">
        <f t="shared" si="23"/>
        <v>#DIV/0!</v>
      </c>
    </row>
    <row r="56" spans="1:14" ht="34.5" customHeight="1">
      <c r="A56" s="5" t="s">
        <v>7</v>
      </c>
      <c r="B56" s="46">
        <v>291.81352899999996</v>
      </c>
      <c r="C56" s="46">
        <v>383.98610032</v>
      </c>
      <c r="D56" s="4">
        <f t="shared" si="18"/>
        <v>31.586119956761856</v>
      </c>
      <c r="E56" s="46">
        <v>400.8646671300001</v>
      </c>
      <c r="F56" s="4">
        <f t="shared" si="19"/>
        <v>4.395619215365902</v>
      </c>
      <c r="G56" s="46">
        <v>359.13610341000003</v>
      </c>
      <c r="H56" s="4">
        <f t="shared" si="20"/>
        <v>-10.409638748846758</v>
      </c>
      <c r="I56" s="46">
        <v>395.93634072</v>
      </c>
      <c r="J56" s="4">
        <f t="shared" si="21"/>
        <v>10.246877704742412</v>
      </c>
      <c r="K56" s="46">
        <v>352.56341252999994</v>
      </c>
      <c r="L56" s="4">
        <f t="shared" si="22"/>
        <v>-10.954520646204765</v>
      </c>
      <c r="M56" s="46">
        <v>377.9017606439999</v>
      </c>
      <c r="N56" s="4">
        <f t="shared" si="23"/>
        <v>7.186890985701451</v>
      </c>
    </row>
    <row r="57" spans="1:14" ht="34.5" customHeight="1">
      <c r="A57" s="5" t="s">
        <v>8</v>
      </c>
      <c r="B57" s="46">
        <v>47.09029115090909</v>
      </c>
      <c r="C57" s="46">
        <v>56.17183756</v>
      </c>
      <c r="D57" s="4">
        <f t="shared" si="18"/>
        <v>19.285390230413963</v>
      </c>
      <c r="E57" s="46">
        <v>48.53548044000001</v>
      </c>
      <c r="F57" s="4">
        <f t="shared" si="19"/>
        <v>-13.594636479255659</v>
      </c>
      <c r="G57" s="46">
        <v>53.468267909999994</v>
      </c>
      <c r="H57" s="4">
        <f t="shared" si="20"/>
        <v>10.163260825444889</v>
      </c>
      <c r="I57" s="46">
        <v>39.65346067</v>
      </c>
      <c r="J57" s="4">
        <f t="shared" si="21"/>
        <v>-25.837394364922478</v>
      </c>
      <c r="K57" s="46">
        <v>44.60758250000001</v>
      </c>
      <c r="L57" s="4">
        <f t="shared" si="22"/>
        <v>12.49354216830832</v>
      </c>
      <c r="M57" s="46">
        <v>50.95824386363633</v>
      </c>
      <c r="N57" s="4">
        <f t="shared" si="23"/>
        <v>14.236730635730655</v>
      </c>
    </row>
    <row r="58" spans="1:14" s="2" customFormat="1" ht="30" customHeight="1">
      <c r="A58" s="5" t="s">
        <v>314</v>
      </c>
      <c r="B58" s="6">
        <v>0</v>
      </c>
      <c r="C58" s="6">
        <v>0</v>
      </c>
      <c r="D58" s="4" t="e">
        <f t="shared" si="18"/>
        <v>#DIV/0!</v>
      </c>
      <c r="E58" s="6">
        <v>0</v>
      </c>
      <c r="F58" s="4" t="e">
        <f t="shared" si="19"/>
        <v>#DIV/0!</v>
      </c>
      <c r="G58" s="6">
        <v>0</v>
      </c>
      <c r="H58" s="4" t="e">
        <f t="shared" si="20"/>
        <v>#DIV/0!</v>
      </c>
      <c r="I58" s="6">
        <v>0</v>
      </c>
      <c r="J58" s="4" t="e">
        <f t="shared" si="21"/>
        <v>#DIV/0!</v>
      </c>
      <c r="K58" s="6">
        <v>0</v>
      </c>
      <c r="L58" s="4" t="e">
        <f t="shared" si="22"/>
        <v>#DIV/0!</v>
      </c>
      <c r="M58" s="6">
        <v>0</v>
      </c>
      <c r="N58" s="4" t="e">
        <f t="shared" si="23"/>
        <v>#DIV/0!</v>
      </c>
    </row>
    <row r="59" spans="1:14" ht="34.5" customHeight="1">
      <c r="A59" s="5" t="s">
        <v>9</v>
      </c>
      <c r="B59" s="46">
        <v>0</v>
      </c>
      <c r="C59" s="46">
        <v>0</v>
      </c>
      <c r="D59" s="4" t="e">
        <f t="shared" si="18"/>
        <v>#DIV/0!</v>
      </c>
      <c r="E59" s="46">
        <v>0</v>
      </c>
      <c r="F59" s="4" t="e">
        <f t="shared" si="19"/>
        <v>#DIV/0!</v>
      </c>
      <c r="G59" s="46">
        <v>0</v>
      </c>
      <c r="H59" s="4" t="e">
        <f t="shared" si="20"/>
        <v>#DIV/0!</v>
      </c>
      <c r="I59" s="46">
        <v>0</v>
      </c>
      <c r="J59" s="4" t="e">
        <f t="shared" si="21"/>
        <v>#DIV/0!</v>
      </c>
      <c r="K59" s="46">
        <v>0</v>
      </c>
      <c r="L59" s="4" t="e">
        <f t="shared" si="22"/>
        <v>#DIV/0!</v>
      </c>
      <c r="M59" s="46">
        <v>0</v>
      </c>
      <c r="N59" s="4" t="e">
        <f t="shared" si="23"/>
        <v>#DIV/0!</v>
      </c>
    </row>
    <row r="60" spans="1:14" ht="34.5" customHeight="1">
      <c r="A60" s="5" t="s">
        <v>10</v>
      </c>
      <c r="B60" s="46">
        <v>34.19631105999999</v>
      </c>
      <c r="C60" s="46">
        <v>30.49435258</v>
      </c>
      <c r="D60" s="4">
        <f t="shared" si="18"/>
        <v>-10.825607690562375</v>
      </c>
      <c r="E60" s="46">
        <v>32.115997140000005</v>
      </c>
      <c r="F60" s="4">
        <f t="shared" si="19"/>
        <v>5.317852070299646</v>
      </c>
      <c r="G60" s="46">
        <v>35.37395145</v>
      </c>
      <c r="H60" s="4">
        <f t="shared" si="20"/>
        <v>10.144334911346286</v>
      </c>
      <c r="I60" s="46">
        <v>37.72505237</v>
      </c>
      <c r="J60" s="4">
        <f t="shared" si="21"/>
        <v>6.646418688404686</v>
      </c>
      <c r="K60" s="46">
        <v>38.67052890782778</v>
      </c>
      <c r="L60" s="4">
        <f t="shared" si="22"/>
        <v>2.506229888178098</v>
      </c>
      <c r="M60" s="46">
        <v>37.047544210000005</v>
      </c>
      <c r="N60" s="4">
        <f t="shared" si="23"/>
        <v>-4.196955003372727</v>
      </c>
    </row>
    <row r="61" spans="1:14" ht="34.5" customHeight="1">
      <c r="A61" s="5" t="s">
        <v>11</v>
      </c>
      <c r="B61" s="46">
        <v>1.0008673200000002</v>
      </c>
      <c r="C61" s="46">
        <v>1.21304157</v>
      </c>
      <c r="D61" s="4">
        <f t="shared" si="18"/>
        <v>21.19903864979822</v>
      </c>
      <c r="E61" s="46">
        <v>1.4738</v>
      </c>
      <c r="F61" s="4">
        <f t="shared" si="19"/>
        <v>21.496248475639636</v>
      </c>
      <c r="G61" s="46">
        <v>1.6179329999999998</v>
      </c>
      <c r="H61" s="4">
        <f t="shared" si="20"/>
        <v>9.779685167593964</v>
      </c>
      <c r="I61" s="46">
        <v>1.734604</v>
      </c>
      <c r="J61" s="4">
        <f t="shared" si="21"/>
        <v>7.211114428100558</v>
      </c>
      <c r="K61" s="46">
        <v>1.6862030000000001</v>
      </c>
      <c r="L61" s="4">
        <f t="shared" si="22"/>
        <v>-2.7903198655139683</v>
      </c>
      <c r="M61" s="46">
        <v>1.4318644999999999</v>
      </c>
      <c r="N61" s="4">
        <f t="shared" si="23"/>
        <v>-15.083504180694746</v>
      </c>
    </row>
    <row r="62" spans="1:14" ht="34.5" customHeight="1">
      <c r="A62" s="3" t="s">
        <v>3</v>
      </c>
      <c r="B62" s="44">
        <f>SUM(B53:B61)</f>
        <v>787.9831547609091</v>
      </c>
      <c r="C62" s="44">
        <f>SUM(C53:C61)</f>
        <v>909.75993948</v>
      </c>
      <c r="D62" s="4">
        <f t="shared" si="18"/>
        <v>15.454237058664097</v>
      </c>
      <c r="E62" s="44">
        <f>SUM(E53:E61)</f>
        <v>908.2294056000001</v>
      </c>
      <c r="F62" s="4">
        <f t="shared" si="19"/>
        <v>-0.16823491710073704</v>
      </c>
      <c r="G62" s="44">
        <f>SUM(G53:G61)</f>
        <v>840.5848550300001</v>
      </c>
      <c r="H62" s="4">
        <f t="shared" si="20"/>
        <v>-7.447958649314181</v>
      </c>
      <c r="I62" s="44">
        <f>SUM(I53:I61)</f>
        <v>847.1346192199999</v>
      </c>
      <c r="J62" s="4">
        <f t="shared" si="21"/>
        <v>0.7791913155235272</v>
      </c>
      <c r="K62" s="44">
        <f>SUM(K53:K61)</f>
        <v>801.4607063192647</v>
      </c>
      <c r="L62" s="4">
        <f t="shared" si="22"/>
        <v>-5.39157671808874</v>
      </c>
      <c r="M62" s="44">
        <f>SUM(M53:M61)</f>
        <v>840.2656335276362</v>
      </c>
      <c r="N62" s="4">
        <f t="shared" si="23"/>
        <v>4.841775386167645</v>
      </c>
    </row>
    <row r="63" ht="34.5" customHeight="1">
      <c r="A63" s="13"/>
    </row>
    <row r="64" spans="1:14" ht="34.5" customHeight="1">
      <c r="A64" s="244" t="s">
        <v>148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</row>
    <row r="65" spans="1:14" ht="34.5" customHeight="1">
      <c r="A65" s="244" t="s">
        <v>318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</row>
    <row r="66" spans="1:14" ht="34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34.5" customHeight="1">
      <c r="A67" s="1"/>
      <c r="B67" s="1"/>
      <c r="C67" s="1"/>
      <c r="D67" s="1" t="s">
        <v>59</v>
      </c>
      <c r="E67" s="1"/>
      <c r="F67" s="117" t="s">
        <v>59</v>
      </c>
      <c r="G67" s="1"/>
      <c r="H67" s="117" t="s">
        <v>59</v>
      </c>
      <c r="I67" s="1"/>
      <c r="J67" s="117" t="s">
        <v>59</v>
      </c>
      <c r="K67" s="1"/>
      <c r="L67" s="117" t="s">
        <v>59</v>
      </c>
      <c r="M67" s="1"/>
      <c r="N67" s="117" t="s">
        <v>0</v>
      </c>
    </row>
    <row r="68" spans="1:14" ht="34.5" customHeight="1">
      <c r="A68" s="3" t="s">
        <v>58</v>
      </c>
      <c r="B68" s="3">
        <v>2557</v>
      </c>
      <c r="C68" s="3">
        <v>2558</v>
      </c>
      <c r="D68" s="3" t="s">
        <v>2</v>
      </c>
      <c r="E68" s="3">
        <v>2559</v>
      </c>
      <c r="F68" s="3" t="s">
        <v>2</v>
      </c>
      <c r="G68" s="3">
        <v>2560</v>
      </c>
      <c r="H68" s="3" t="s">
        <v>2</v>
      </c>
      <c r="I68" s="3">
        <v>2561</v>
      </c>
      <c r="J68" s="3" t="s">
        <v>2</v>
      </c>
      <c r="K68" s="3">
        <v>2562</v>
      </c>
      <c r="L68" s="3" t="s">
        <v>2</v>
      </c>
      <c r="M68" s="3">
        <v>2563</v>
      </c>
      <c r="N68" s="3" t="s">
        <v>2</v>
      </c>
    </row>
    <row r="69" spans="1:14" ht="34.5" customHeight="1">
      <c r="A69" s="5" t="s">
        <v>4</v>
      </c>
      <c r="B69" s="46">
        <v>257.07111570999996</v>
      </c>
      <c r="C69" s="46">
        <v>261.22839509</v>
      </c>
      <c r="D69" s="4">
        <f aca="true" t="shared" si="24" ref="D69:D78">(C69-B69)/B69*100</f>
        <v>1.6171709406240062</v>
      </c>
      <c r="E69" s="46">
        <v>279.12673052</v>
      </c>
      <c r="F69" s="4">
        <f aca="true" t="shared" si="25" ref="F69:F78">(E69-C69)/C69*100</f>
        <v>6.851604100631399</v>
      </c>
      <c r="G69" s="46">
        <v>267.06075301</v>
      </c>
      <c r="H69" s="4">
        <f aca="true" t="shared" si="26" ref="H69:H78">(G69-E69)/E69*100</f>
        <v>-4.322759589352724</v>
      </c>
      <c r="I69" s="46">
        <v>275.49828798</v>
      </c>
      <c r="J69" s="4">
        <f aca="true" t="shared" si="27" ref="J69:J78">(I69-G69)/G69*100</f>
        <v>3.1594065675700618</v>
      </c>
      <c r="K69" s="46">
        <v>262.85581747285846</v>
      </c>
      <c r="L69" s="4">
        <f aca="true" t="shared" si="28" ref="L69:L78">(K69-I69)/I69*100</f>
        <v>-4.588947031155168</v>
      </c>
      <c r="M69" s="46">
        <v>257.56922577</v>
      </c>
      <c r="N69" s="4">
        <f aca="true" t="shared" si="29" ref="N69:N78">(M69-K69)/K69*100</f>
        <v>-2.011213506204531</v>
      </c>
    </row>
    <row r="70" spans="1:14" ht="34.5" customHeight="1">
      <c r="A70" s="5" t="s">
        <v>5</v>
      </c>
      <c r="B70" s="46">
        <v>198.47384490000002</v>
      </c>
      <c r="C70" s="46">
        <v>220.91398916999998</v>
      </c>
      <c r="D70" s="4">
        <f t="shared" si="24"/>
        <v>11.306348340914294</v>
      </c>
      <c r="E70" s="46">
        <v>237.53903176999998</v>
      </c>
      <c r="F70" s="4">
        <f t="shared" si="25"/>
        <v>7.525572582552266</v>
      </c>
      <c r="G70" s="46">
        <v>249.02722967000003</v>
      </c>
      <c r="H70" s="4">
        <f t="shared" si="26"/>
        <v>4.8363411328221755</v>
      </c>
      <c r="I70" s="46">
        <v>277.05751229</v>
      </c>
      <c r="J70" s="4">
        <f t="shared" si="27"/>
        <v>11.255910711910683</v>
      </c>
      <c r="K70" s="46">
        <v>304.780112</v>
      </c>
      <c r="L70" s="4">
        <f t="shared" si="28"/>
        <v>10.006081221498288</v>
      </c>
      <c r="M70" s="46">
        <v>274.16129519</v>
      </c>
      <c r="N70" s="4">
        <f t="shared" si="29"/>
        <v>-10.04619908073267</v>
      </c>
    </row>
    <row r="71" spans="1:14" ht="34.5" customHeight="1">
      <c r="A71" s="5" t="s">
        <v>6</v>
      </c>
      <c r="B71" s="46">
        <v>0</v>
      </c>
      <c r="C71" s="46">
        <v>0</v>
      </c>
      <c r="D71" s="4" t="e">
        <f t="shared" si="24"/>
        <v>#DIV/0!</v>
      </c>
      <c r="E71" s="46">
        <v>7.969999999998253E-05</v>
      </c>
      <c r="F71" s="4" t="e">
        <f t="shared" si="25"/>
        <v>#DIV/0!</v>
      </c>
      <c r="G71" s="46">
        <v>0</v>
      </c>
      <c r="H71" s="4">
        <f t="shared" si="26"/>
        <v>-100</v>
      </c>
      <c r="I71" s="46">
        <v>0</v>
      </c>
      <c r="J71" s="4" t="e">
        <f t="shared" si="27"/>
        <v>#DIV/0!</v>
      </c>
      <c r="K71" s="46">
        <v>0</v>
      </c>
      <c r="L71" s="4" t="e">
        <f t="shared" si="28"/>
        <v>#DIV/0!</v>
      </c>
      <c r="M71" s="46">
        <v>0</v>
      </c>
      <c r="N71" s="4" t="e">
        <f t="shared" si="29"/>
        <v>#DIV/0!</v>
      </c>
    </row>
    <row r="72" spans="1:14" ht="34.5" customHeight="1">
      <c r="A72" s="5" t="s">
        <v>7</v>
      </c>
      <c r="B72" s="46">
        <v>425.51473938</v>
      </c>
      <c r="C72" s="46">
        <v>472.3943632000001</v>
      </c>
      <c r="D72" s="4">
        <f t="shared" si="24"/>
        <v>11.01715627719653</v>
      </c>
      <c r="E72" s="46">
        <v>528.36946211</v>
      </c>
      <c r="F72" s="4">
        <f t="shared" si="25"/>
        <v>11.849230911822163</v>
      </c>
      <c r="G72" s="46">
        <v>517.30446456</v>
      </c>
      <c r="H72" s="4">
        <f t="shared" si="26"/>
        <v>-2.0941780976161595</v>
      </c>
      <c r="I72" s="46">
        <v>649.5840182</v>
      </c>
      <c r="J72" s="4">
        <f t="shared" si="27"/>
        <v>25.570928283503598</v>
      </c>
      <c r="K72" s="46">
        <v>653.8102696966666</v>
      </c>
      <c r="L72" s="4">
        <f t="shared" si="28"/>
        <v>0.65060890943371</v>
      </c>
      <c r="M72" s="46">
        <v>633.91552542</v>
      </c>
      <c r="N72" s="4">
        <f t="shared" si="29"/>
        <v>-3.0428925941920046</v>
      </c>
    </row>
    <row r="73" spans="1:14" ht="34.5" customHeight="1">
      <c r="A73" s="5" t="s">
        <v>8</v>
      </c>
      <c r="B73" s="46">
        <v>55.6511438490909</v>
      </c>
      <c r="C73" s="46">
        <v>69.03199975</v>
      </c>
      <c r="D73" s="4">
        <f t="shared" si="24"/>
        <v>24.044170479575293</v>
      </c>
      <c r="E73" s="46">
        <v>86.74818383</v>
      </c>
      <c r="F73" s="4">
        <f t="shared" si="25"/>
        <v>25.663727176033323</v>
      </c>
      <c r="G73" s="46">
        <v>68.95257537</v>
      </c>
      <c r="H73" s="4">
        <f t="shared" si="26"/>
        <v>-20.514099171083473</v>
      </c>
      <c r="I73" s="46">
        <v>72.60065868000001</v>
      </c>
      <c r="J73" s="4">
        <f t="shared" si="27"/>
        <v>5.29071363966373</v>
      </c>
      <c r="K73" s="46">
        <v>66.71335499</v>
      </c>
      <c r="L73" s="4">
        <f t="shared" si="28"/>
        <v>-8.109160160583833</v>
      </c>
      <c r="M73" s="46">
        <v>55.78469331818171</v>
      </c>
      <c r="N73" s="4">
        <f t="shared" si="29"/>
        <v>-16.38152012210515</v>
      </c>
    </row>
    <row r="74" spans="1:14" s="2" customFormat="1" ht="30" customHeight="1">
      <c r="A74" s="5" t="s">
        <v>314</v>
      </c>
      <c r="B74" s="6">
        <v>0</v>
      </c>
      <c r="C74" s="6">
        <v>0</v>
      </c>
      <c r="D74" s="4" t="e">
        <f t="shared" si="24"/>
        <v>#DIV/0!</v>
      </c>
      <c r="E74" s="6">
        <v>0</v>
      </c>
      <c r="F74" s="4" t="e">
        <f t="shared" si="25"/>
        <v>#DIV/0!</v>
      </c>
      <c r="G74" s="6">
        <v>0</v>
      </c>
      <c r="H74" s="4" t="e">
        <f t="shared" si="26"/>
        <v>#DIV/0!</v>
      </c>
      <c r="I74" s="6">
        <v>0</v>
      </c>
      <c r="J74" s="4" t="e">
        <f t="shared" si="27"/>
        <v>#DIV/0!</v>
      </c>
      <c r="K74" s="6">
        <v>0</v>
      </c>
      <c r="L74" s="4" t="e">
        <f t="shared" si="28"/>
        <v>#DIV/0!</v>
      </c>
      <c r="M74" s="6">
        <v>0</v>
      </c>
      <c r="N74" s="4" t="e">
        <f t="shared" si="29"/>
        <v>#DIV/0!</v>
      </c>
    </row>
    <row r="75" spans="1:14" ht="34.5" customHeight="1">
      <c r="A75" s="5" t="s">
        <v>9</v>
      </c>
      <c r="B75" s="46">
        <v>0</v>
      </c>
      <c r="C75" s="46">
        <v>0</v>
      </c>
      <c r="D75" s="4" t="e">
        <f t="shared" si="24"/>
        <v>#DIV/0!</v>
      </c>
      <c r="E75" s="46">
        <v>0</v>
      </c>
      <c r="F75" s="4" t="e">
        <f t="shared" si="25"/>
        <v>#DIV/0!</v>
      </c>
      <c r="G75" s="46">
        <v>0</v>
      </c>
      <c r="H75" s="4" t="e">
        <f t="shared" si="26"/>
        <v>#DIV/0!</v>
      </c>
      <c r="I75" s="46">
        <v>0</v>
      </c>
      <c r="J75" s="4" t="e">
        <f t="shared" si="27"/>
        <v>#DIV/0!</v>
      </c>
      <c r="K75" s="46">
        <v>0</v>
      </c>
      <c r="L75" s="4" t="e">
        <f t="shared" si="28"/>
        <v>#DIV/0!</v>
      </c>
      <c r="M75" s="46">
        <v>0</v>
      </c>
      <c r="N75" s="4" t="e">
        <f t="shared" si="29"/>
        <v>#DIV/0!</v>
      </c>
    </row>
    <row r="76" spans="1:14" ht="34.5" customHeight="1">
      <c r="A76" s="5" t="s">
        <v>10</v>
      </c>
      <c r="B76" s="46">
        <v>27.141267210000002</v>
      </c>
      <c r="C76" s="46">
        <v>32.82568382</v>
      </c>
      <c r="D76" s="4">
        <f t="shared" si="24"/>
        <v>20.943814325314985</v>
      </c>
      <c r="E76" s="46">
        <v>33.97660745</v>
      </c>
      <c r="F76" s="4">
        <f t="shared" si="25"/>
        <v>3.5061680247427702</v>
      </c>
      <c r="G76" s="46">
        <v>31.54552521</v>
      </c>
      <c r="H76" s="4">
        <f t="shared" si="26"/>
        <v>-7.155164751447255</v>
      </c>
      <c r="I76" s="46">
        <v>35.8260182</v>
      </c>
      <c r="J76" s="4">
        <f t="shared" si="27"/>
        <v>13.569255739140692</v>
      </c>
      <c r="K76" s="46">
        <v>35.15877950464649</v>
      </c>
      <c r="L76" s="4">
        <f t="shared" si="28"/>
        <v>-1.86244168031353</v>
      </c>
      <c r="M76" s="46">
        <v>40.27301161</v>
      </c>
      <c r="N76" s="4">
        <f t="shared" si="29"/>
        <v>14.54610250244217</v>
      </c>
    </row>
    <row r="77" spans="1:14" ht="34.5" customHeight="1">
      <c r="A77" s="5" t="s">
        <v>11</v>
      </c>
      <c r="B77" s="46">
        <v>1.5492899999999998</v>
      </c>
      <c r="C77" s="46">
        <v>1.54455208</v>
      </c>
      <c r="D77" s="4">
        <f t="shared" si="24"/>
        <v>-0.3058123398459765</v>
      </c>
      <c r="E77" s="46">
        <v>2.09</v>
      </c>
      <c r="F77" s="4">
        <f t="shared" si="25"/>
        <v>35.314310670573164</v>
      </c>
      <c r="G77" s="46">
        <v>1.9989034999999997</v>
      </c>
      <c r="H77" s="4">
        <f t="shared" si="26"/>
        <v>-4.358684210526322</v>
      </c>
      <c r="I77" s="46">
        <v>1.59775185</v>
      </c>
      <c r="J77" s="4">
        <f t="shared" si="27"/>
        <v>-20.068585101782034</v>
      </c>
      <c r="K77" s="46">
        <v>2.07531656</v>
      </c>
      <c r="L77" s="4">
        <f t="shared" si="28"/>
        <v>29.889792335399267</v>
      </c>
      <c r="M77" s="46">
        <v>1.3921036</v>
      </c>
      <c r="N77" s="4">
        <f t="shared" si="29"/>
        <v>-32.92090340184054</v>
      </c>
    </row>
    <row r="78" spans="1:14" ht="34.5" customHeight="1">
      <c r="A78" s="3" t="s">
        <v>3</v>
      </c>
      <c r="B78" s="44">
        <f>SUM(B69:B77)</f>
        <v>965.4014010490909</v>
      </c>
      <c r="C78" s="44">
        <f>SUM(C69:C77)</f>
        <v>1057.93898311</v>
      </c>
      <c r="D78" s="4">
        <f t="shared" si="24"/>
        <v>9.585399602729971</v>
      </c>
      <c r="E78" s="44">
        <f>SUM(E69:E77)</f>
        <v>1167.8500953799999</v>
      </c>
      <c r="F78" s="4">
        <f t="shared" si="25"/>
        <v>10.389173102109972</v>
      </c>
      <c r="G78" s="44">
        <f>SUM(G69:G77)</f>
        <v>1135.88945132</v>
      </c>
      <c r="H78" s="4">
        <f t="shared" si="26"/>
        <v>-2.7367077492595775</v>
      </c>
      <c r="I78" s="44">
        <f>SUM(I69:I77)</f>
        <v>1312.1642471999996</v>
      </c>
      <c r="J78" s="4">
        <f t="shared" si="27"/>
        <v>15.518657706976088</v>
      </c>
      <c r="K78" s="44">
        <f>SUM(K69:K77)</f>
        <v>1325.3936502241713</v>
      </c>
      <c r="L78" s="4">
        <f t="shared" si="28"/>
        <v>1.0082124286194842</v>
      </c>
      <c r="M78" s="44">
        <f>SUM(M69:M77)</f>
        <v>1263.0958549081815</v>
      </c>
      <c r="N78" s="4">
        <f t="shared" si="29"/>
        <v>-4.700323960768411</v>
      </c>
    </row>
    <row r="79" spans="1:14" ht="34.5" customHeight="1">
      <c r="A79" s="14"/>
      <c r="B79" s="53"/>
      <c r="C79" s="53"/>
      <c r="D79" s="10"/>
      <c r="E79" s="53"/>
      <c r="F79" s="10"/>
      <c r="G79" s="53"/>
      <c r="H79" s="10"/>
      <c r="I79" s="53"/>
      <c r="J79" s="10"/>
      <c r="K79" s="53"/>
      <c r="L79" s="10"/>
      <c r="M79" s="53"/>
      <c r="N79" s="10"/>
    </row>
    <row r="80" spans="1:14" ht="34.5" customHeight="1">
      <c r="A80" s="245" t="s">
        <v>149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</row>
    <row r="81" spans="1:14" ht="34.5" customHeight="1">
      <c r="A81" s="244" t="s">
        <v>318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</row>
    <row r="82" spans="1:14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34.5" customHeight="1">
      <c r="A83" s="1"/>
      <c r="B83" s="1"/>
      <c r="C83" s="1"/>
      <c r="D83" s="1" t="s">
        <v>59</v>
      </c>
      <c r="E83" s="1"/>
      <c r="F83" s="117" t="s">
        <v>59</v>
      </c>
      <c r="G83" s="1"/>
      <c r="H83" s="117" t="s">
        <v>59</v>
      </c>
      <c r="I83" s="1"/>
      <c r="J83" s="117" t="s">
        <v>59</v>
      </c>
      <c r="K83" s="1"/>
      <c r="L83" s="117" t="s">
        <v>59</v>
      </c>
      <c r="M83" s="1"/>
      <c r="N83" s="117" t="s">
        <v>0</v>
      </c>
    </row>
    <row r="84" spans="1:14" ht="34.5" customHeight="1">
      <c r="A84" s="3" t="s">
        <v>58</v>
      </c>
      <c r="B84" s="3">
        <v>2557</v>
      </c>
      <c r="C84" s="3">
        <v>2558</v>
      </c>
      <c r="D84" s="3" t="s">
        <v>2</v>
      </c>
      <c r="E84" s="3">
        <v>2559</v>
      </c>
      <c r="F84" s="3" t="s">
        <v>2</v>
      </c>
      <c r="G84" s="3">
        <v>2560</v>
      </c>
      <c r="H84" s="3" t="s">
        <v>2</v>
      </c>
      <c r="I84" s="3">
        <v>2561</v>
      </c>
      <c r="J84" s="3" t="s">
        <v>2</v>
      </c>
      <c r="K84" s="3">
        <v>2562</v>
      </c>
      <c r="L84" s="3" t="s">
        <v>2</v>
      </c>
      <c r="M84" s="3">
        <v>2563</v>
      </c>
      <c r="N84" s="3" t="s">
        <v>2</v>
      </c>
    </row>
    <row r="85" spans="1:14" ht="34.5" customHeight="1">
      <c r="A85" s="5" t="s">
        <v>4</v>
      </c>
      <c r="B85" s="44">
        <v>325.07588046000006</v>
      </c>
      <c r="C85" s="44">
        <v>358.00450325</v>
      </c>
      <c r="D85" s="4">
        <f aca="true" t="shared" si="30" ref="D85:D94">(C85-B85)/B85*100</f>
        <v>10.12951891213958</v>
      </c>
      <c r="E85" s="44">
        <v>347.67095018000003</v>
      </c>
      <c r="F85" s="4">
        <f aca="true" t="shared" si="31" ref="F85:F94">(E85-C85)/C85*100</f>
        <v>-2.8864310298309057</v>
      </c>
      <c r="G85" s="44">
        <v>318.04295002000003</v>
      </c>
      <c r="H85" s="4">
        <f aca="true" t="shared" si="32" ref="H85:H94">(G85-E85)/E85*100</f>
        <v>-8.521850946896963</v>
      </c>
      <c r="I85" s="44">
        <v>276.68690479</v>
      </c>
      <c r="J85" s="4">
        <f aca="true" t="shared" si="33" ref="J85:J94">(I85-G85)/G85*100</f>
        <v>-13.003289407106603</v>
      </c>
      <c r="K85" s="44">
        <v>270.3467121701688</v>
      </c>
      <c r="L85" s="4">
        <f aca="true" t="shared" si="34" ref="L85:L94">(K85-I85)/I85*100</f>
        <v>-2.291468266141217</v>
      </c>
      <c r="M85" s="44">
        <v>242.77369771999997</v>
      </c>
      <c r="N85" s="4">
        <f aca="true" t="shared" si="35" ref="N85:N94">(M85-K85)/K85*100</f>
        <v>-10.199130675135825</v>
      </c>
    </row>
    <row r="86" spans="1:14" ht="34.5" customHeight="1">
      <c r="A86" s="5" t="s">
        <v>5</v>
      </c>
      <c r="B86" s="44">
        <v>161.51662321999999</v>
      </c>
      <c r="C86" s="44">
        <v>167.87253266000002</v>
      </c>
      <c r="D86" s="4">
        <f t="shared" si="30"/>
        <v>3.93514259603033</v>
      </c>
      <c r="E86" s="44">
        <v>176.88332739000003</v>
      </c>
      <c r="F86" s="4">
        <f t="shared" si="31"/>
        <v>5.367640904215101</v>
      </c>
      <c r="G86" s="44">
        <v>253.58923112000002</v>
      </c>
      <c r="H86" s="4">
        <f t="shared" si="32"/>
        <v>43.36525373071227</v>
      </c>
      <c r="I86" s="44">
        <v>262.14055839</v>
      </c>
      <c r="J86" s="4">
        <f t="shared" si="33"/>
        <v>3.372117669284411</v>
      </c>
      <c r="K86" s="44">
        <v>227.39891243999998</v>
      </c>
      <c r="L86" s="4">
        <f t="shared" si="34"/>
        <v>-13.253060176332237</v>
      </c>
      <c r="M86" s="44">
        <v>190.90407119</v>
      </c>
      <c r="N86" s="4">
        <f t="shared" si="35"/>
        <v>-16.048819608857748</v>
      </c>
    </row>
    <row r="87" spans="1:14" ht="34.5" customHeight="1">
      <c r="A87" s="5" t="s">
        <v>6</v>
      </c>
      <c r="B87" s="46">
        <v>0</v>
      </c>
      <c r="C87" s="46">
        <v>0</v>
      </c>
      <c r="D87" s="4" t="e">
        <f t="shared" si="30"/>
        <v>#DIV/0!</v>
      </c>
      <c r="E87" s="46">
        <v>0.00024286999999999535</v>
      </c>
      <c r="F87" s="4" t="e">
        <f t="shared" si="31"/>
        <v>#DIV/0!</v>
      </c>
      <c r="G87" s="46">
        <v>0</v>
      </c>
      <c r="H87" s="4">
        <f t="shared" si="32"/>
        <v>-100</v>
      </c>
      <c r="I87" s="46">
        <v>0</v>
      </c>
      <c r="J87" s="4" t="e">
        <f t="shared" si="33"/>
        <v>#DIV/0!</v>
      </c>
      <c r="K87" s="46">
        <v>0</v>
      </c>
      <c r="L87" s="4" t="e">
        <f t="shared" si="34"/>
        <v>#DIV/0!</v>
      </c>
      <c r="M87" s="46">
        <v>0</v>
      </c>
      <c r="N87" s="4" t="e">
        <f t="shared" si="35"/>
        <v>#DIV/0!</v>
      </c>
    </row>
    <row r="88" spans="1:14" ht="34.5" customHeight="1">
      <c r="A88" s="5" t="s">
        <v>7</v>
      </c>
      <c r="B88" s="44">
        <v>1135.07053087</v>
      </c>
      <c r="C88" s="44">
        <v>1273.32733033</v>
      </c>
      <c r="D88" s="4">
        <f t="shared" si="30"/>
        <v>12.180458896596488</v>
      </c>
      <c r="E88" s="44">
        <v>1861.13442896</v>
      </c>
      <c r="F88" s="4">
        <f t="shared" si="31"/>
        <v>46.16307878019564</v>
      </c>
      <c r="G88" s="44">
        <v>1936.71271966</v>
      </c>
      <c r="H88" s="4">
        <f t="shared" si="32"/>
        <v>4.0608722037468885</v>
      </c>
      <c r="I88" s="44">
        <v>1774.67577916</v>
      </c>
      <c r="J88" s="4">
        <f t="shared" si="33"/>
        <v>-8.366596597168337</v>
      </c>
      <c r="K88" s="44">
        <v>1909.6775450000002</v>
      </c>
      <c r="L88" s="4">
        <f t="shared" si="34"/>
        <v>7.607122800982838</v>
      </c>
      <c r="M88" s="44">
        <v>2098.233737172</v>
      </c>
      <c r="N88" s="4">
        <f t="shared" si="35"/>
        <v>9.873718872889599</v>
      </c>
    </row>
    <row r="89" spans="1:14" ht="34.5" customHeight="1">
      <c r="A89" s="5" t="s">
        <v>8</v>
      </c>
      <c r="B89" s="44">
        <v>63.385246653636365</v>
      </c>
      <c r="C89" s="44">
        <v>62.419488840000014</v>
      </c>
      <c r="D89" s="4">
        <f t="shared" si="30"/>
        <v>-1.5236318617069644</v>
      </c>
      <c r="E89" s="44">
        <v>63.151353750000006</v>
      </c>
      <c r="F89" s="4">
        <f t="shared" si="31"/>
        <v>1.172494237939023</v>
      </c>
      <c r="G89" s="44">
        <v>70.81722439</v>
      </c>
      <c r="H89" s="4">
        <f t="shared" si="32"/>
        <v>12.138885684616065</v>
      </c>
      <c r="I89" s="44">
        <v>58.82319978000001</v>
      </c>
      <c r="J89" s="4">
        <f t="shared" si="33"/>
        <v>-16.936592352091186</v>
      </c>
      <c r="K89" s="44">
        <v>58.14437733999999</v>
      </c>
      <c r="L89" s="4">
        <f t="shared" si="34"/>
        <v>-1.1540046147418517</v>
      </c>
      <c r="M89" s="44">
        <v>55.66132828181808</v>
      </c>
      <c r="N89" s="4">
        <f t="shared" si="35"/>
        <v>-4.270488690010818</v>
      </c>
    </row>
    <row r="90" spans="1:14" s="2" customFormat="1" ht="30" customHeight="1">
      <c r="A90" s="5" t="s">
        <v>314</v>
      </c>
      <c r="B90" s="6">
        <v>0</v>
      </c>
      <c r="C90" s="6">
        <v>0</v>
      </c>
      <c r="D90" s="4" t="e">
        <f t="shared" si="30"/>
        <v>#DIV/0!</v>
      </c>
      <c r="E90" s="6">
        <v>0</v>
      </c>
      <c r="F90" s="4" t="e">
        <f t="shared" si="31"/>
        <v>#DIV/0!</v>
      </c>
      <c r="G90" s="6">
        <v>0</v>
      </c>
      <c r="H90" s="4" t="e">
        <f t="shared" si="32"/>
        <v>#DIV/0!</v>
      </c>
      <c r="I90" s="6">
        <v>0</v>
      </c>
      <c r="J90" s="4" t="e">
        <f t="shared" si="33"/>
        <v>#DIV/0!</v>
      </c>
      <c r="K90" s="6">
        <v>0</v>
      </c>
      <c r="L90" s="4" t="e">
        <f t="shared" si="34"/>
        <v>#DIV/0!</v>
      </c>
      <c r="M90" s="6">
        <v>0</v>
      </c>
      <c r="N90" s="4" t="e">
        <f t="shared" si="35"/>
        <v>#DIV/0!</v>
      </c>
    </row>
    <row r="91" spans="1:14" ht="34.5" customHeight="1">
      <c r="A91" s="5" t="s">
        <v>9</v>
      </c>
      <c r="B91" s="46">
        <v>0</v>
      </c>
      <c r="C91" s="46">
        <v>0</v>
      </c>
      <c r="D91" s="4" t="e">
        <f t="shared" si="30"/>
        <v>#DIV/0!</v>
      </c>
      <c r="E91" s="46">
        <v>0</v>
      </c>
      <c r="F91" s="4" t="e">
        <f t="shared" si="31"/>
        <v>#DIV/0!</v>
      </c>
      <c r="G91" s="46">
        <v>0</v>
      </c>
      <c r="H91" s="4" t="e">
        <f t="shared" si="32"/>
        <v>#DIV/0!</v>
      </c>
      <c r="I91" s="46">
        <v>0</v>
      </c>
      <c r="J91" s="4" t="e">
        <f t="shared" si="33"/>
        <v>#DIV/0!</v>
      </c>
      <c r="K91" s="46">
        <v>0</v>
      </c>
      <c r="L91" s="4" t="e">
        <f t="shared" si="34"/>
        <v>#DIV/0!</v>
      </c>
      <c r="M91" s="46">
        <v>0</v>
      </c>
      <c r="N91" s="4" t="e">
        <f t="shared" si="35"/>
        <v>#DIV/0!</v>
      </c>
    </row>
    <row r="92" spans="1:14" ht="34.5" customHeight="1">
      <c r="A92" s="5" t="s">
        <v>10</v>
      </c>
      <c r="B92" s="44">
        <v>35.53918245</v>
      </c>
      <c r="C92" s="44">
        <v>38.309863150000005</v>
      </c>
      <c r="D92" s="4">
        <f t="shared" si="30"/>
        <v>7.796129536457603</v>
      </c>
      <c r="E92" s="44">
        <v>37.81123353</v>
      </c>
      <c r="F92" s="4">
        <f t="shared" si="31"/>
        <v>-1.301569828238874</v>
      </c>
      <c r="G92" s="44">
        <v>41.85616745</v>
      </c>
      <c r="H92" s="4">
        <f t="shared" si="32"/>
        <v>10.697704206848176</v>
      </c>
      <c r="I92" s="44">
        <v>40.7117022</v>
      </c>
      <c r="J92" s="4">
        <f t="shared" si="33"/>
        <v>-2.7342810384327323</v>
      </c>
      <c r="K92" s="44">
        <v>44.84032724706489</v>
      </c>
      <c r="L92" s="4">
        <f t="shared" si="34"/>
        <v>10.141126074224658</v>
      </c>
      <c r="M92" s="44">
        <v>40.136337229999995</v>
      </c>
      <c r="N92" s="4">
        <f t="shared" si="35"/>
        <v>-10.49053453857834</v>
      </c>
    </row>
    <row r="93" spans="1:14" ht="34.5" customHeight="1">
      <c r="A93" s="5" t="s">
        <v>11</v>
      </c>
      <c r="B93" s="44">
        <v>1.2059317000000003</v>
      </c>
      <c r="C93" s="44">
        <v>1.3701085000000002</v>
      </c>
      <c r="D93" s="4">
        <f t="shared" si="30"/>
        <v>13.614104347700609</v>
      </c>
      <c r="E93" s="44">
        <v>1.564005</v>
      </c>
      <c r="F93" s="4">
        <f t="shared" si="31"/>
        <v>14.151908407253872</v>
      </c>
      <c r="G93" s="44">
        <v>2.4069374999999997</v>
      </c>
      <c r="H93" s="4">
        <f t="shared" si="32"/>
        <v>53.89576759665088</v>
      </c>
      <c r="I93" s="44">
        <v>1.8927065</v>
      </c>
      <c r="J93" s="4">
        <f t="shared" si="33"/>
        <v>-21.364534808236595</v>
      </c>
      <c r="K93" s="44">
        <v>1.8233530000000002</v>
      </c>
      <c r="L93" s="4">
        <f t="shared" si="34"/>
        <v>-3.6642501095653155</v>
      </c>
      <c r="M93" s="44">
        <v>1.344753</v>
      </c>
      <c r="N93" s="4">
        <f t="shared" si="35"/>
        <v>-26.248345767385693</v>
      </c>
    </row>
    <row r="94" spans="1:14" ht="34.5" customHeight="1">
      <c r="A94" s="3" t="s">
        <v>3</v>
      </c>
      <c r="B94" s="44">
        <f>SUM(B85:B93)</f>
        <v>1721.7933953536367</v>
      </c>
      <c r="C94" s="44">
        <f>SUM(C85:C93)</f>
        <v>1901.30382673</v>
      </c>
      <c r="D94" s="4">
        <f t="shared" si="30"/>
        <v>10.425782318644218</v>
      </c>
      <c r="E94" s="44">
        <f>SUM(E85:E93)</f>
        <v>2488.21554168</v>
      </c>
      <c r="F94" s="4">
        <f t="shared" si="31"/>
        <v>30.868907257153804</v>
      </c>
      <c r="G94" s="44">
        <f>SUM(G85:G93)</f>
        <v>2623.4252301399997</v>
      </c>
      <c r="H94" s="4">
        <f t="shared" si="32"/>
        <v>5.434002247599031</v>
      </c>
      <c r="I94" s="44">
        <f>SUM(I85:I93)</f>
        <v>2414.9308508199997</v>
      </c>
      <c r="J94" s="4">
        <f t="shared" si="33"/>
        <v>-7.947410771408707</v>
      </c>
      <c r="K94" s="44">
        <f>SUM(K85:K93)</f>
        <v>2512.231227197234</v>
      </c>
      <c r="L94" s="4">
        <f t="shared" si="34"/>
        <v>4.029116458725752</v>
      </c>
      <c r="M94" s="44">
        <f>SUM(M85:M93)</f>
        <v>2629.053924593818</v>
      </c>
      <c r="N94" s="4">
        <f t="shared" si="35"/>
        <v>4.650157044935584</v>
      </c>
    </row>
    <row r="97" spans="1:14" ht="34.5" customHeight="1">
      <c r="A97" s="244" t="s">
        <v>150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</row>
    <row r="98" spans="1:14" ht="34.5" customHeight="1">
      <c r="A98" s="244" t="s">
        <v>318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</row>
    <row r="99" spans="1:14" ht="34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34.5" customHeight="1">
      <c r="A100" s="1"/>
      <c r="B100" s="1"/>
      <c r="C100" s="1"/>
      <c r="D100" s="1" t="s">
        <v>59</v>
      </c>
      <c r="E100" s="1"/>
      <c r="F100" s="117" t="s">
        <v>59</v>
      </c>
      <c r="G100" s="1"/>
      <c r="H100" s="117" t="s">
        <v>59</v>
      </c>
      <c r="I100" s="1"/>
      <c r="J100" s="117" t="s">
        <v>59</v>
      </c>
      <c r="K100" s="1"/>
      <c r="L100" s="117" t="s">
        <v>59</v>
      </c>
      <c r="M100" s="1"/>
      <c r="N100" s="117" t="s">
        <v>0</v>
      </c>
    </row>
    <row r="101" spans="1:14" ht="34.5" customHeight="1">
      <c r="A101" s="3" t="s">
        <v>58</v>
      </c>
      <c r="B101" s="3">
        <v>2557</v>
      </c>
      <c r="C101" s="3">
        <v>2558</v>
      </c>
      <c r="D101" s="3" t="s">
        <v>2</v>
      </c>
      <c r="E101" s="3">
        <v>2559</v>
      </c>
      <c r="F101" s="3" t="s">
        <v>2</v>
      </c>
      <c r="G101" s="3">
        <v>2560</v>
      </c>
      <c r="H101" s="3" t="s">
        <v>2</v>
      </c>
      <c r="I101" s="3">
        <v>2561</v>
      </c>
      <c r="J101" s="3" t="s">
        <v>2</v>
      </c>
      <c r="K101" s="3">
        <v>2562</v>
      </c>
      <c r="L101" s="3" t="s">
        <v>2</v>
      </c>
      <c r="M101" s="3">
        <v>2563</v>
      </c>
      <c r="N101" s="3" t="s">
        <v>2</v>
      </c>
    </row>
    <row r="102" spans="1:14" ht="34.5" customHeight="1">
      <c r="A102" s="5" t="s">
        <v>4</v>
      </c>
      <c r="B102" s="46">
        <v>301.67243735</v>
      </c>
      <c r="C102" s="46">
        <v>290.50918048999995</v>
      </c>
      <c r="D102" s="4">
        <f aca="true" t="shared" si="36" ref="D102:D111">(C102-B102)/B102*100</f>
        <v>-3.7004563486350097</v>
      </c>
      <c r="E102" s="46">
        <v>287.69022523999996</v>
      </c>
      <c r="F102" s="4">
        <f aca="true" t="shared" si="37" ref="F102:F111">(E102-C102)/C102*100</f>
        <v>-0.9703497993575536</v>
      </c>
      <c r="G102" s="46">
        <v>245.34414937000003</v>
      </c>
      <c r="H102" s="4">
        <f aca="true" t="shared" si="38" ref="H102:H111">(G102-E102)/E102*100</f>
        <v>-14.719330778330598</v>
      </c>
      <c r="I102" s="46">
        <v>204.41025543</v>
      </c>
      <c r="J102" s="4">
        <f aca="true" t="shared" si="39" ref="J102:J111">(I102-G102)/G102*100</f>
        <v>-16.684275555423252</v>
      </c>
      <c r="K102" s="46">
        <v>212.78365550722665</v>
      </c>
      <c r="L102" s="4">
        <f aca="true" t="shared" si="40" ref="L102:L111">(K102-I102)/I102*100</f>
        <v>4.096369851704484</v>
      </c>
      <c r="M102" s="46">
        <v>195.18022828000002</v>
      </c>
      <c r="N102" s="4">
        <f aca="true" t="shared" si="41" ref="N102:N111">(M102-K102)/K102*100</f>
        <v>-8.2729226477777</v>
      </c>
    </row>
    <row r="103" spans="1:14" ht="34.5" customHeight="1">
      <c r="A103" s="5" t="s">
        <v>5</v>
      </c>
      <c r="B103" s="46">
        <v>177.17649115</v>
      </c>
      <c r="C103" s="46">
        <v>209.63944085</v>
      </c>
      <c r="D103" s="4">
        <f t="shared" si="36"/>
        <v>18.3223798424343</v>
      </c>
      <c r="E103" s="46">
        <v>226.34716225999998</v>
      </c>
      <c r="F103" s="4">
        <f t="shared" si="37"/>
        <v>7.969741448582946</v>
      </c>
      <c r="G103" s="46">
        <v>199.76360996000003</v>
      </c>
      <c r="H103" s="4">
        <f t="shared" si="38"/>
        <v>-11.744592702012325</v>
      </c>
      <c r="I103" s="46">
        <v>192.2147411</v>
      </c>
      <c r="J103" s="4">
        <f t="shared" si="39"/>
        <v>-3.7789009026777136</v>
      </c>
      <c r="K103" s="46">
        <v>199.95808871</v>
      </c>
      <c r="L103" s="4">
        <f t="shared" si="40"/>
        <v>4.028487911846216</v>
      </c>
      <c r="M103" s="46">
        <v>157.41410567999998</v>
      </c>
      <c r="N103" s="4">
        <f t="shared" si="41"/>
        <v>-21.27645013235835</v>
      </c>
    </row>
    <row r="104" spans="1:14" ht="34.5" customHeight="1">
      <c r="A104" s="5" t="s">
        <v>6</v>
      </c>
      <c r="B104" s="46">
        <v>0</v>
      </c>
      <c r="C104" s="46">
        <v>0</v>
      </c>
      <c r="D104" s="4" t="e">
        <f t="shared" si="36"/>
        <v>#DIV/0!</v>
      </c>
      <c r="E104" s="46">
        <v>1.7299999999813733E-06</v>
      </c>
      <c r="F104" s="4" t="e">
        <f t="shared" si="37"/>
        <v>#DIV/0!</v>
      </c>
      <c r="G104" s="46">
        <v>0</v>
      </c>
      <c r="H104" s="4">
        <f t="shared" si="38"/>
        <v>-100</v>
      </c>
      <c r="I104" s="46">
        <v>0</v>
      </c>
      <c r="J104" s="4" t="e">
        <f t="shared" si="39"/>
        <v>#DIV/0!</v>
      </c>
      <c r="K104" s="46">
        <v>0</v>
      </c>
      <c r="L104" s="4" t="e">
        <f t="shared" si="40"/>
        <v>#DIV/0!</v>
      </c>
      <c r="M104" s="46">
        <v>0</v>
      </c>
      <c r="N104" s="4" t="e">
        <f t="shared" si="41"/>
        <v>#DIV/0!</v>
      </c>
    </row>
    <row r="105" spans="1:14" ht="34.5" customHeight="1">
      <c r="A105" s="5" t="s">
        <v>7</v>
      </c>
      <c r="B105" s="46">
        <v>209.5060365</v>
      </c>
      <c r="C105" s="46">
        <v>233.84748489</v>
      </c>
      <c r="D105" s="4">
        <f t="shared" si="36"/>
        <v>11.61849500694459</v>
      </c>
      <c r="E105" s="46">
        <v>288.0677396</v>
      </c>
      <c r="F105" s="4">
        <f t="shared" si="37"/>
        <v>23.18616115777544</v>
      </c>
      <c r="G105" s="46">
        <v>252.26457000000005</v>
      </c>
      <c r="H105" s="4">
        <f t="shared" si="38"/>
        <v>-12.428732786848977</v>
      </c>
      <c r="I105" s="46">
        <v>263.90138424</v>
      </c>
      <c r="J105" s="4">
        <f t="shared" si="39"/>
        <v>4.612940390321151</v>
      </c>
      <c r="K105" s="46">
        <v>261.20570998</v>
      </c>
      <c r="L105" s="4">
        <f t="shared" si="40"/>
        <v>-1.0214702995072218</v>
      </c>
      <c r="M105" s="46">
        <v>263.947644576</v>
      </c>
      <c r="N105" s="4">
        <f t="shared" si="41"/>
        <v>1.0497223036242072</v>
      </c>
    </row>
    <row r="106" spans="1:14" ht="34.5" customHeight="1">
      <c r="A106" s="5" t="s">
        <v>8</v>
      </c>
      <c r="B106" s="46">
        <v>49.36371063363636</v>
      </c>
      <c r="C106" s="46">
        <v>57.20421951</v>
      </c>
      <c r="D106" s="4">
        <f t="shared" si="36"/>
        <v>15.883143255890353</v>
      </c>
      <c r="E106" s="46">
        <v>49.520611859999995</v>
      </c>
      <c r="F106" s="4">
        <f t="shared" si="37"/>
        <v>-13.431889667958528</v>
      </c>
      <c r="G106" s="46">
        <v>47.69480412</v>
      </c>
      <c r="H106" s="4">
        <f t="shared" si="38"/>
        <v>-3.686965228058462</v>
      </c>
      <c r="I106" s="46">
        <v>42.636984909999995</v>
      </c>
      <c r="J106" s="4">
        <f t="shared" si="39"/>
        <v>-10.604549705822349</v>
      </c>
      <c r="K106" s="46">
        <v>40.16937642999999</v>
      </c>
      <c r="L106" s="4">
        <f t="shared" si="40"/>
        <v>-5.787483531513164</v>
      </c>
      <c r="M106" s="46">
        <v>44.89420855454549</v>
      </c>
      <c r="N106" s="4">
        <f t="shared" si="41"/>
        <v>11.762274011843557</v>
      </c>
    </row>
    <row r="107" spans="1:14" ht="34.5" customHeight="1">
      <c r="A107" s="5" t="s">
        <v>314</v>
      </c>
      <c r="B107" s="46">
        <v>0</v>
      </c>
      <c r="C107" s="46">
        <v>0</v>
      </c>
      <c r="D107" s="4" t="e">
        <f t="shared" si="36"/>
        <v>#DIV/0!</v>
      </c>
      <c r="E107" s="46">
        <v>0</v>
      </c>
      <c r="F107" s="4" t="e">
        <f t="shared" si="37"/>
        <v>#DIV/0!</v>
      </c>
      <c r="G107" s="46">
        <v>0</v>
      </c>
      <c r="H107" s="4" t="e">
        <f t="shared" si="38"/>
        <v>#DIV/0!</v>
      </c>
      <c r="I107" s="46">
        <v>0</v>
      </c>
      <c r="J107" s="4" t="e">
        <f t="shared" si="39"/>
        <v>#DIV/0!</v>
      </c>
      <c r="K107" s="46">
        <v>0</v>
      </c>
      <c r="L107" s="4" t="e">
        <f t="shared" si="40"/>
        <v>#DIV/0!</v>
      </c>
      <c r="M107" s="46">
        <v>0</v>
      </c>
      <c r="N107" s="4" t="e">
        <f t="shared" si="41"/>
        <v>#DIV/0!</v>
      </c>
    </row>
    <row r="108" spans="1:14" ht="34.5" customHeight="1">
      <c r="A108" s="5" t="s">
        <v>9</v>
      </c>
      <c r="B108" s="46">
        <v>0</v>
      </c>
      <c r="C108" s="46">
        <v>0</v>
      </c>
      <c r="D108" s="4" t="e">
        <f t="shared" si="36"/>
        <v>#DIV/0!</v>
      </c>
      <c r="E108" s="46">
        <v>0</v>
      </c>
      <c r="F108" s="4" t="e">
        <f t="shared" si="37"/>
        <v>#DIV/0!</v>
      </c>
      <c r="G108" s="46">
        <v>0</v>
      </c>
      <c r="H108" s="4" t="e">
        <f t="shared" si="38"/>
        <v>#DIV/0!</v>
      </c>
      <c r="I108" s="46">
        <v>0</v>
      </c>
      <c r="J108" s="4" t="e">
        <f t="shared" si="39"/>
        <v>#DIV/0!</v>
      </c>
      <c r="K108" s="46">
        <v>0</v>
      </c>
      <c r="L108" s="4" t="e">
        <f t="shared" si="40"/>
        <v>#DIV/0!</v>
      </c>
      <c r="M108" s="46">
        <v>0</v>
      </c>
      <c r="N108" s="4" t="e">
        <f t="shared" si="41"/>
        <v>#DIV/0!</v>
      </c>
    </row>
    <row r="109" spans="1:14" ht="34.5" customHeight="1">
      <c r="A109" s="5" t="s">
        <v>10</v>
      </c>
      <c r="B109" s="46">
        <v>29.281893510000003</v>
      </c>
      <c r="C109" s="46">
        <v>30.31029888</v>
      </c>
      <c r="D109" s="4">
        <f t="shared" si="36"/>
        <v>3.5120862988207686</v>
      </c>
      <c r="E109" s="46">
        <v>28.809556119999996</v>
      </c>
      <c r="F109" s="4">
        <f t="shared" si="37"/>
        <v>-4.9512634828891695</v>
      </c>
      <c r="G109" s="46">
        <v>32.024276310000005</v>
      </c>
      <c r="H109" s="4">
        <f t="shared" si="38"/>
        <v>11.158520376397972</v>
      </c>
      <c r="I109" s="46">
        <v>31.644703089999997</v>
      </c>
      <c r="J109" s="4">
        <f t="shared" si="39"/>
        <v>-1.185267127742966</v>
      </c>
      <c r="K109" s="46">
        <v>31.68976213089154</v>
      </c>
      <c r="L109" s="4">
        <f t="shared" si="40"/>
        <v>0.14239046820377219</v>
      </c>
      <c r="M109" s="46">
        <v>29.77090623</v>
      </c>
      <c r="N109" s="4">
        <f t="shared" si="41"/>
        <v>-6.05512876040498</v>
      </c>
    </row>
    <row r="110" spans="1:14" ht="34.5" customHeight="1">
      <c r="A110" s="5" t="s">
        <v>11</v>
      </c>
      <c r="B110" s="46">
        <v>1.3202</v>
      </c>
      <c r="C110" s="46">
        <v>1.4021020000000002</v>
      </c>
      <c r="D110" s="4">
        <f t="shared" si="36"/>
        <v>6.203757006514175</v>
      </c>
      <c r="E110" s="46">
        <v>1.6740999999999997</v>
      </c>
      <c r="F110" s="4">
        <f t="shared" si="37"/>
        <v>19.399301905282176</v>
      </c>
      <c r="G110" s="46">
        <v>1.915025</v>
      </c>
      <c r="H110" s="4">
        <f t="shared" si="38"/>
        <v>14.391314736276229</v>
      </c>
      <c r="I110" s="46">
        <v>1.6947253499999997</v>
      </c>
      <c r="J110" s="4">
        <f t="shared" si="39"/>
        <v>-11.503747992846062</v>
      </c>
      <c r="K110" s="46">
        <v>1.8408859999999998</v>
      </c>
      <c r="L110" s="4">
        <f t="shared" si="40"/>
        <v>8.624444662965605</v>
      </c>
      <c r="M110" s="46">
        <v>1.2968159999999997</v>
      </c>
      <c r="N110" s="4">
        <f t="shared" si="41"/>
        <v>-29.554790465026088</v>
      </c>
    </row>
    <row r="111" spans="1:14" ht="34.5" customHeight="1">
      <c r="A111" s="3" t="s">
        <v>3</v>
      </c>
      <c r="B111" s="44">
        <f>SUM(B102:B110)</f>
        <v>768.3207691436364</v>
      </c>
      <c r="C111" s="44">
        <f>SUM(C102:C110)</f>
        <v>822.9127266200001</v>
      </c>
      <c r="D111" s="4">
        <f t="shared" si="36"/>
        <v>7.105360113746677</v>
      </c>
      <c r="E111" s="44">
        <f>SUM(E102:E110)</f>
        <v>882.1093968099999</v>
      </c>
      <c r="F111" s="4">
        <f t="shared" si="37"/>
        <v>7.193553857544768</v>
      </c>
      <c r="G111" s="44">
        <f>SUM(G102:G110)</f>
        <v>779.00643476</v>
      </c>
      <c r="H111" s="4">
        <f t="shared" si="38"/>
        <v>-11.688228514836636</v>
      </c>
      <c r="I111" s="44">
        <f>SUM(I102:I110)</f>
        <v>736.5027941200001</v>
      </c>
      <c r="J111" s="4">
        <f t="shared" si="39"/>
        <v>-5.456134730529495</v>
      </c>
      <c r="K111" s="44">
        <f>SUM(K102:K110)</f>
        <v>747.647478758118</v>
      </c>
      <c r="L111" s="4">
        <f t="shared" si="40"/>
        <v>1.513189729501844</v>
      </c>
      <c r="M111" s="44">
        <f>SUM(M102:M110)</f>
        <v>692.5039093205455</v>
      </c>
      <c r="N111" s="4">
        <f t="shared" si="41"/>
        <v>-7.375610966971882</v>
      </c>
    </row>
    <row r="112" ht="30.75" customHeight="1"/>
    <row r="113" ht="30.75" customHeight="1"/>
    <row r="114" spans="1:14" ht="34.5" customHeight="1">
      <c r="A114" s="244" t="s">
        <v>151</v>
      </c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</row>
    <row r="115" spans="1:14" ht="34.5" customHeight="1">
      <c r="A115" s="244" t="s">
        <v>318</v>
      </c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</row>
    <row r="116" spans="1:14" ht="34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34.5" customHeight="1">
      <c r="A117" s="1"/>
      <c r="B117" s="1"/>
      <c r="C117" s="1"/>
      <c r="D117" s="1" t="s">
        <v>59</v>
      </c>
      <c r="E117" s="1"/>
      <c r="F117" s="117" t="s">
        <v>59</v>
      </c>
      <c r="G117" s="1"/>
      <c r="H117" s="117" t="s">
        <v>59</v>
      </c>
      <c r="I117" s="1"/>
      <c r="J117" s="117" t="s">
        <v>59</v>
      </c>
      <c r="K117" s="1"/>
      <c r="L117" s="117" t="s">
        <v>59</v>
      </c>
      <c r="M117" s="1"/>
      <c r="N117" s="117" t="s">
        <v>0</v>
      </c>
    </row>
    <row r="118" spans="1:14" ht="34.5" customHeight="1">
      <c r="A118" s="3" t="s">
        <v>58</v>
      </c>
      <c r="B118" s="3">
        <v>2557</v>
      </c>
      <c r="C118" s="3">
        <v>2558</v>
      </c>
      <c r="D118" s="3" t="s">
        <v>2</v>
      </c>
      <c r="E118" s="3">
        <v>2559</v>
      </c>
      <c r="F118" s="3" t="s">
        <v>2</v>
      </c>
      <c r="G118" s="3">
        <v>2560</v>
      </c>
      <c r="H118" s="3" t="s">
        <v>2</v>
      </c>
      <c r="I118" s="3">
        <v>2561</v>
      </c>
      <c r="J118" s="3" t="s">
        <v>2</v>
      </c>
      <c r="K118" s="3">
        <v>2562</v>
      </c>
      <c r="L118" s="3" t="s">
        <v>2</v>
      </c>
      <c r="M118" s="3">
        <v>2563</v>
      </c>
      <c r="N118" s="3" t="s">
        <v>2</v>
      </c>
    </row>
    <row r="119" spans="1:14" ht="34.5" customHeight="1">
      <c r="A119" s="5" t="s">
        <v>4</v>
      </c>
      <c r="B119" s="33">
        <v>442.52489535999996</v>
      </c>
      <c r="C119" s="33">
        <v>461.76837378000005</v>
      </c>
      <c r="D119" s="4">
        <f aca="true" t="shared" si="42" ref="D119:D128">(C119-B119)/B119*100</f>
        <v>4.34856402922716</v>
      </c>
      <c r="E119" s="33">
        <v>473.8213082099999</v>
      </c>
      <c r="F119" s="4">
        <f aca="true" t="shared" si="43" ref="F119:F128">(E119-C119)/C119*100</f>
        <v>2.6101688886433463</v>
      </c>
      <c r="G119" s="33">
        <v>424.68397760000005</v>
      </c>
      <c r="H119" s="4">
        <f aca="true" t="shared" si="44" ref="H119:H128">(G119-E119)/E119*100</f>
        <v>-10.37043496326298</v>
      </c>
      <c r="I119" s="33">
        <v>389.77510522</v>
      </c>
      <c r="J119" s="4">
        <f aca="true" t="shared" si="45" ref="J119:J128">(I119-G119)/G119*100</f>
        <v>-8.21996454334802</v>
      </c>
      <c r="K119" s="33">
        <v>369.61378903689155</v>
      </c>
      <c r="L119" s="4">
        <f aca="true" t="shared" si="46" ref="L119:L128">(K119-I119)/I119*100</f>
        <v>-5.1725510206016985</v>
      </c>
      <c r="M119" s="33">
        <v>323.63658903</v>
      </c>
      <c r="N119" s="4">
        <f aca="true" t="shared" si="47" ref="N119:N128">(M119-K119)/K119*100</f>
        <v>-12.439254532872022</v>
      </c>
    </row>
    <row r="120" spans="1:14" ht="34.5" customHeight="1">
      <c r="A120" s="5" t="s">
        <v>5</v>
      </c>
      <c r="B120" s="46">
        <v>182.57085788</v>
      </c>
      <c r="C120" s="46">
        <v>184.94061435</v>
      </c>
      <c r="D120" s="4">
        <f t="shared" si="42"/>
        <v>1.2979927341731559</v>
      </c>
      <c r="E120" s="46">
        <v>228.02787121999998</v>
      </c>
      <c r="F120" s="4">
        <f t="shared" si="43"/>
        <v>23.297887822767457</v>
      </c>
      <c r="G120" s="46">
        <v>225.55058303</v>
      </c>
      <c r="H120" s="4">
        <f t="shared" si="44"/>
        <v>-1.0863971043302394</v>
      </c>
      <c r="I120" s="46">
        <v>239.67119233999998</v>
      </c>
      <c r="J120" s="4">
        <f t="shared" si="45"/>
        <v>6.260506676731495</v>
      </c>
      <c r="K120" s="46">
        <v>247.15786891000002</v>
      </c>
      <c r="L120" s="4">
        <f t="shared" si="46"/>
        <v>3.123728178136389</v>
      </c>
      <c r="M120" s="46">
        <v>247.02508210999997</v>
      </c>
      <c r="N120" s="4">
        <f t="shared" si="47"/>
        <v>-0.05372549965156107</v>
      </c>
    </row>
    <row r="121" spans="1:14" ht="34.5" customHeight="1">
      <c r="A121" s="5" t="s">
        <v>6</v>
      </c>
      <c r="B121" s="46">
        <v>0</v>
      </c>
      <c r="C121" s="46">
        <v>0</v>
      </c>
      <c r="D121" s="4" t="e">
        <f t="shared" si="42"/>
        <v>#DIV/0!</v>
      </c>
      <c r="E121" s="46">
        <v>0.2955735</v>
      </c>
      <c r="F121" s="4" t="e">
        <f t="shared" si="43"/>
        <v>#DIV/0!</v>
      </c>
      <c r="G121" s="46">
        <v>0</v>
      </c>
      <c r="H121" s="4">
        <f t="shared" si="44"/>
        <v>-100</v>
      </c>
      <c r="I121" s="46">
        <v>0</v>
      </c>
      <c r="J121" s="4" t="e">
        <f t="shared" si="45"/>
        <v>#DIV/0!</v>
      </c>
      <c r="K121" s="46">
        <v>0</v>
      </c>
      <c r="L121" s="4" t="e">
        <f t="shared" si="46"/>
        <v>#DIV/0!</v>
      </c>
      <c r="M121" s="46">
        <v>0</v>
      </c>
      <c r="N121" s="4" t="e">
        <f t="shared" si="47"/>
        <v>#DIV/0!</v>
      </c>
    </row>
    <row r="122" spans="1:14" ht="34.5" customHeight="1">
      <c r="A122" s="5" t="s">
        <v>7</v>
      </c>
      <c r="B122" s="46">
        <v>391.45571304000003</v>
      </c>
      <c r="C122" s="46">
        <v>412.7279030099999</v>
      </c>
      <c r="D122" s="4">
        <f t="shared" si="42"/>
        <v>5.434124285682921</v>
      </c>
      <c r="E122" s="46">
        <v>455.89762472</v>
      </c>
      <c r="F122" s="4">
        <f t="shared" si="43"/>
        <v>10.459608229820637</v>
      </c>
      <c r="G122" s="46">
        <v>456.28640083000005</v>
      </c>
      <c r="H122" s="4">
        <f t="shared" si="44"/>
        <v>0.08527706417396083</v>
      </c>
      <c r="I122" s="46">
        <v>443.97420414000004</v>
      </c>
      <c r="J122" s="4">
        <f t="shared" si="45"/>
        <v>-2.6983483767221017</v>
      </c>
      <c r="K122" s="46">
        <v>457.88328022</v>
      </c>
      <c r="L122" s="4">
        <f t="shared" si="46"/>
        <v>3.132856807963099</v>
      </c>
      <c r="M122" s="46">
        <v>495.649389411</v>
      </c>
      <c r="N122" s="4">
        <f t="shared" si="47"/>
        <v>8.247977338865583</v>
      </c>
    </row>
    <row r="123" spans="1:14" ht="34.5" customHeight="1">
      <c r="A123" s="5" t="s">
        <v>8</v>
      </c>
      <c r="B123" s="46">
        <v>112.73001430727274</v>
      </c>
      <c r="C123" s="46">
        <v>80.25754124999999</v>
      </c>
      <c r="D123" s="4">
        <f t="shared" si="42"/>
        <v>-28.805525535338994</v>
      </c>
      <c r="E123" s="46">
        <v>107.17587953</v>
      </c>
      <c r="F123" s="4">
        <f t="shared" si="43"/>
        <v>33.53994884561707</v>
      </c>
      <c r="G123" s="46">
        <v>104.91419347</v>
      </c>
      <c r="H123" s="4">
        <f t="shared" si="44"/>
        <v>-2.1102565893727285</v>
      </c>
      <c r="I123" s="46">
        <v>85.31226853999999</v>
      </c>
      <c r="J123" s="4">
        <f t="shared" si="45"/>
        <v>-18.683768403180967</v>
      </c>
      <c r="K123" s="46">
        <v>82.91756279</v>
      </c>
      <c r="L123" s="4">
        <f t="shared" si="46"/>
        <v>-2.806988714497951</v>
      </c>
      <c r="M123" s="46">
        <v>95.74991885454506</v>
      </c>
      <c r="N123" s="4">
        <f t="shared" si="47"/>
        <v>15.476041061463345</v>
      </c>
    </row>
    <row r="124" spans="1:14" s="2" customFormat="1" ht="30" customHeight="1">
      <c r="A124" s="5" t="s">
        <v>314</v>
      </c>
      <c r="B124" s="6">
        <v>0</v>
      </c>
      <c r="C124" s="6">
        <v>0</v>
      </c>
      <c r="D124" s="4" t="e">
        <f t="shared" si="42"/>
        <v>#DIV/0!</v>
      </c>
      <c r="E124" s="6">
        <v>0</v>
      </c>
      <c r="F124" s="4" t="e">
        <f t="shared" si="43"/>
        <v>#DIV/0!</v>
      </c>
      <c r="G124" s="6">
        <v>0</v>
      </c>
      <c r="H124" s="4" t="e">
        <f t="shared" si="44"/>
        <v>#DIV/0!</v>
      </c>
      <c r="I124" s="6">
        <v>0</v>
      </c>
      <c r="J124" s="4" t="e">
        <f t="shared" si="45"/>
        <v>#DIV/0!</v>
      </c>
      <c r="K124" s="6">
        <v>0</v>
      </c>
      <c r="L124" s="4" t="e">
        <f t="shared" si="46"/>
        <v>#DIV/0!</v>
      </c>
      <c r="M124" s="6">
        <v>0</v>
      </c>
      <c r="N124" s="4" t="e">
        <f t="shared" si="47"/>
        <v>#DIV/0!</v>
      </c>
    </row>
    <row r="125" spans="1:14" ht="34.5" customHeight="1">
      <c r="A125" s="5" t="s">
        <v>9</v>
      </c>
      <c r="B125" s="46">
        <v>0</v>
      </c>
      <c r="C125" s="46">
        <v>0</v>
      </c>
      <c r="D125" s="4" t="e">
        <f t="shared" si="42"/>
        <v>#DIV/0!</v>
      </c>
      <c r="E125" s="46">
        <v>0</v>
      </c>
      <c r="F125" s="4" t="e">
        <f t="shared" si="43"/>
        <v>#DIV/0!</v>
      </c>
      <c r="G125" s="46">
        <v>0</v>
      </c>
      <c r="H125" s="4" t="e">
        <f t="shared" si="44"/>
        <v>#DIV/0!</v>
      </c>
      <c r="I125" s="46">
        <v>0</v>
      </c>
      <c r="J125" s="4" t="e">
        <f t="shared" si="45"/>
        <v>#DIV/0!</v>
      </c>
      <c r="K125" s="46">
        <v>0</v>
      </c>
      <c r="L125" s="4" t="e">
        <f t="shared" si="46"/>
        <v>#DIV/0!</v>
      </c>
      <c r="M125" s="46">
        <v>0</v>
      </c>
      <c r="N125" s="4" t="e">
        <f t="shared" si="47"/>
        <v>#DIV/0!</v>
      </c>
    </row>
    <row r="126" spans="1:14" ht="34.5" customHeight="1">
      <c r="A126" s="5" t="s">
        <v>10</v>
      </c>
      <c r="B126" s="46">
        <v>51.87233551</v>
      </c>
      <c r="C126" s="46">
        <v>56.594949299999996</v>
      </c>
      <c r="D126" s="4">
        <f t="shared" si="42"/>
        <v>9.10430144231614</v>
      </c>
      <c r="E126" s="46">
        <v>62.547921720000005</v>
      </c>
      <c r="F126" s="4">
        <f t="shared" si="43"/>
        <v>10.51855773992187</v>
      </c>
      <c r="G126" s="46">
        <v>62.397818320000006</v>
      </c>
      <c r="H126" s="4">
        <f t="shared" si="44"/>
        <v>-0.23998143482999645</v>
      </c>
      <c r="I126" s="46">
        <v>66.80818186</v>
      </c>
      <c r="J126" s="4">
        <f t="shared" si="45"/>
        <v>7.068137410481179</v>
      </c>
      <c r="K126" s="46">
        <v>70.09836775852054</v>
      </c>
      <c r="L126" s="4">
        <f t="shared" si="46"/>
        <v>4.924824784807478</v>
      </c>
      <c r="M126" s="46">
        <v>62.91646894</v>
      </c>
      <c r="N126" s="4">
        <f t="shared" si="47"/>
        <v>-10.24545798735459</v>
      </c>
    </row>
    <row r="127" spans="1:14" ht="34.5" customHeight="1">
      <c r="A127" s="5" t="s">
        <v>11</v>
      </c>
      <c r="B127" s="46">
        <v>1.3573055000000003</v>
      </c>
      <c r="C127" s="46">
        <v>1.5337279999999998</v>
      </c>
      <c r="D127" s="4">
        <f t="shared" si="42"/>
        <v>12.997994924502954</v>
      </c>
      <c r="E127" s="46">
        <v>1.9989000000000003</v>
      </c>
      <c r="F127" s="4">
        <f t="shared" si="43"/>
        <v>30.329497798827475</v>
      </c>
      <c r="G127" s="46">
        <v>3.55058897</v>
      </c>
      <c r="H127" s="4">
        <f t="shared" si="44"/>
        <v>77.62714342888587</v>
      </c>
      <c r="I127" s="46">
        <v>2.5525175</v>
      </c>
      <c r="J127" s="4">
        <f t="shared" si="45"/>
        <v>-28.110025644562292</v>
      </c>
      <c r="K127" s="46">
        <v>2.2254142999999997</v>
      </c>
      <c r="L127" s="4">
        <f t="shared" si="46"/>
        <v>-12.814924873188929</v>
      </c>
      <c r="M127" s="46">
        <v>1.7689134999999998</v>
      </c>
      <c r="N127" s="4">
        <f t="shared" si="47"/>
        <v>-20.51307030785234</v>
      </c>
    </row>
    <row r="128" spans="1:14" ht="34.5" customHeight="1">
      <c r="A128" s="3" t="s">
        <v>3</v>
      </c>
      <c r="B128" s="44">
        <f>SUM(B119:B127)</f>
        <v>1182.511121597273</v>
      </c>
      <c r="C128" s="44">
        <f>SUM(C119:C127)</f>
        <v>1197.8231096900001</v>
      </c>
      <c r="D128" s="4">
        <f t="shared" si="42"/>
        <v>1.2948705355129868</v>
      </c>
      <c r="E128" s="44">
        <f>SUM(E119:E127)</f>
        <v>1329.7650789</v>
      </c>
      <c r="F128" s="4">
        <f t="shared" si="43"/>
        <v>11.01514640539426</v>
      </c>
      <c r="G128" s="44">
        <f>SUM(G119:G127)</f>
        <v>1277.3835622200002</v>
      </c>
      <c r="H128" s="4">
        <f t="shared" si="44"/>
        <v>-3.9391556832978716</v>
      </c>
      <c r="I128" s="44">
        <f>SUM(I119:I127)</f>
        <v>1228.0934696</v>
      </c>
      <c r="J128" s="4">
        <f t="shared" si="45"/>
        <v>-3.858675974688261</v>
      </c>
      <c r="K128" s="44">
        <f>SUM(K119:K127)</f>
        <v>1229.8962830154119</v>
      </c>
      <c r="L128" s="4">
        <f t="shared" si="46"/>
        <v>0.14679773649469352</v>
      </c>
      <c r="M128" s="44">
        <f>SUM(M119:M127)</f>
        <v>1226.7463618455452</v>
      </c>
      <c r="N128" s="4">
        <f t="shared" si="47"/>
        <v>-0.25611274815335444</v>
      </c>
    </row>
    <row r="131" spans="1:14" ht="34.5" customHeight="1">
      <c r="A131" s="244" t="s">
        <v>12</v>
      </c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</row>
    <row r="132" spans="1:14" ht="34.5" customHeight="1">
      <c r="A132" s="244" t="s">
        <v>318</v>
      </c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</row>
    <row r="133" spans="1:14" ht="34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34.5" customHeight="1">
      <c r="A134" s="1"/>
      <c r="B134" s="1"/>
      <c r="C134" s="1"/>
      <c r="D134" s="1" t="s">
        <v>59</v>
      </c>
      <c r="E134" s="1"/>
      <c r="F134" s="117" t="s">
        <v>59</v>
      </c>
      <c r="G134" s="1"/>
      <c r="H134" s="117" t="s">
        <v>59</v>
      </c>
      <c r="I134" s="1"/>
      <c r="J134" s="117" t="s">
        <v>59</v>
      </c>
      <c r="K134" s="1"/>
      <c r="L134" s="117" t="s">
        <v>59</v>
      </c>
      <c r="M134" s="1"/>
      <c r="N134" s="117" t="s">
        <v>0</v>
      </c>
    </row>
    <row r="135" spans="1:14" ht="34.5" customHeight="1">
      <c r="A135" s="3" t="s">
        <v>58</v>
      </c>
      <c r="B135" s="3">
        <v>2557</v>
      </c>
      <c r="C135" s="3">
        <v>2558</v>
      </c>
      <c r="D135" s="3" t="s">
        <v>2</v>
      </c>
      <c r="E135" s="3">
        <v>2559</v>
      </c>
      <c r="F135" s="3" t="s">
        <v>2</v>
      </c>
      <c r="G135" s="3">
        <v>2560</v>
      </c>
      <c r="H135" s="3" t="s">
        <v>2</v>
      </c>
      <c r="I135" s="3">
        <v>2561</v>
      </c>
      <c r="J135" s="3" t="s">
        <v>2</v>
      </c>
      <c r="K135" s="3">
        <v>2562</v>
      </c>
      <c r="L135" s="3" t="s">
        <v>2</v>
      </c>
      <c r="M135" s="3">
        <v>2563</v>
      </c>
      <c r="N135" s="3" t="s">
        <v>2</v>
      </c>
    </row>
    <row r="136" spans="1:14" ht="34.5" customHeight="1">
      <c r="A136" s="5" t="s">
        <v>4</v>
      </c>
      <c r="B136" s="44">
        <v>725.4994280899999</v>
      </c>
      <c r="C136" s="44">
        <v>723.0504605200001</v>
      </c>
      <c r="D136" s="4">
        <f aca="true" t="shared" si="48" ref="D136:D145">(C136-B136)/B136*100</f>
        <v>-0.33755609931314906</v>
      </c>
      <c r="E136" s="44">
        <v>751.5047025599999</v>
      </c>
      <c r="F136" s="4">
        <f aca="true" t="shared" si="49" ref="F136:F145">(E136-C136)/C136*100</f>
        <v>3.9353051541570467</v>
      </c>
      <c r="G136" s="44">
        <v>685.4595506299999</v>
      </c>
      <c r="H136" s="4">
        <f aca="true" t="shared" si="50" ref="H136:H145">(G136-E136)/E136*100</f>
        <v>-8.78838837668179</v>
      </c>
      <c r="I136" s="44">
        <v>676.9045225500001</v>
      </c>
      <c r="J136" s="4">
        <f aca="true" t="shared" si="51" ref="J136:J145">(I136-G136)/G136*100</f>
        <v>-1.2480719062323757</v>
      </c>
      <c r="K136" s="44">
        <v>619.8322829548116</v>
      </c>
      <c r="L136" s="4">
        <f aca="true" t="shared" si="52" ref="L136:L145">(K136-I136)/I136*100</f>
        <v>-8.431357406239348</v>
      </c>
      <c r="M136" s="44">
        <v>574.23449016</v>
      </c>
      <c r="N136" s="4">
        <f aca="true" t="shared" si="53" ref="N136:N145">(M136-K136)/K136*100</f>
        <v>-7.356472718304014</v>
      </c>
    </row>
    <row r="137" spans="1:14" ht="34.5" customHeight="1">
      <c r="A137" s="5" t="s">
        <v>5</v>
      </c>
      <c r="B137" s="44">
        <v>729.8186078599999</v>
      </c>
      <c r="C137" s="44">
        <v>806.34972598</v>
      </c>
      <c r="D137" s="4">
        <f t="shared" si="48"/>
        <v>10.4863204768658</v>
      </c>
      <c r="E137" s="44">
        <v>708.99271314</v>
      </c>
      <c r="F137" s="4">
        <f t="shared" si="49"/>
        <v>-12.073794992821117</v>
      </c>
      <c r="G137" s="44">
        <v>984.0578770800001</v>
      </c>
      <c r="H137" s="4">
        <f t="shared" si="50"/>
        <v>38.79661368052522</v>
      </c>
      <c r="I137" s="44">
        <v>987.85565733</v>
      </c>
      <c r="J137" s="4">
        <f t="shared" si="51"/>
        <v>0.38593057770839845</v>
      </c>
      <c r="K137" s="44">
        <v>997.2911028600001</v>
      </c>
      <c r="L137" s="4">
        <f t="shared" si="52"/>
        <v>0.9551441508673951</v>
      </c>
      <c r="M137" s="44">
        <v>1054.6077952399996</v>
      </c>
      <c r="N137" s="4">
        <f t="shared" si="53"/>
        <v>5.747237914349029</v>
      </c>
    </row>
    <row r="138" spans="1:14" ht="34.5" customHeight="1">
      <c r="A138" s="5" t="s">
        <v>6</v>
      </c>
      <c r="B138" s="46">
        <v>0</v>
      </c>
      <c r="C138" s="46">
        <v>0</v>
      </c>
      <c r="D138" s="4" t="e">
        <f t="shared" si="48"/>
        <v>#DIV/0!</v>
      </c>
      <c r="E138" s="46">
        <v>0.3241529999999999</v>
      </c>
      <c r="F138" s="4" t="e">
        <f t="shared" si="49"/>
        <v>#DIV/0!</v>
      </c>
      <c r="G138" s="228">
        <v>0</v>
      </c>
      <c r="H138" s="4">
        <f t="shared" si="50"/>
        <v>-100</v>
      </c>
      <c r="I138" s="44">
        <v>0.0761025</v>
      </c>
      <c r="J138" s="4" t="e">
        <f t="shared" si="51"/>
        <v>#DIV/0!</v>
      </c>
      <c r="K138" s="228">
        <v>0</v>
      </c>
      <c r="L138" s="4">
        <f t="shared" si="52"/>
        <v>-100</v>
      </c>
      <c r="M138" s="228">
        <v>0</v>
      </c>
      <c r="N138" s="4" t="e">
        <f t="shared" si="53"/>
        <v>#DIV/0!</v>
      </c>
    </row>
    <row r="139" spans="1:14" ht="34.5" customHeight="1">
      <c r="A139" s="5" t="s">
        <v>7</v>
      </c>
      <c r="B139" s="44">
        <v>1332.8089044</v>
      </c>
      <c r="C139" s="44">
        <v>1366.63997324</v>
      </c>
      <c r="D139" s="4">
        <f t="shared" si="48"/>
        <v>2.5383285426975677</v>
      </c>
      <c r="E139" s="44">
        <v>1419.3500654099998</v>
      </c>
      <c r="F139" s="4">
        <f t="shared" si="49"/>
        <v>3.856911344765944</v>
      </c>
      <c r="G139" s="44">
        <v>1341.8102273599998</v>
      </c>
      <c r="H139" s="4">
        <f t="shared" si="50"/>
        <v>-5.463052416713108</v>
      </c>
      <c r="I139" s="44">
        <v>1394.2199905699997</v>
      </c>
      <c r="J139" s="4">
        <f t="shared" si="51"/>
        <v>3.905899816631723</v>
      </c>
      <c r="K139" s="44">
        <v>1485.91898057</v>
      </c>
      <c r="L139" s="4">
        <f t="shared" si="52"/>
        <v>6.577081853668658</v>
      </c>
      <c r="M139" s="44">
        <v>1451.471631380999</v>
      </c>
      <c r="N139" s="4">
        <f t="shared" si="53"/>
        <v>-2.3182521819451387</v>
      </c>
    </row>
    <row r="140" spans="1:14" ht="34.5" customHeight="1">
      <c r="A140" s="5" t="s">
        <v>8</v>
      </c>
      <c r="B140" s="44">
        <v>198.6108711063636</v>
      </c>
      <c r="C140" s="44">
        <v>151.31582935</v>
      </c>
      <c r="D140" s="4">
        <f t="shared" si="48"/>
        <v>-23.812916932948404</v>
      </c>
      <c r="E140" s="44">
        <v>205.80967037</v>
      </c>
      <c r="F140" s="4">
        <f t="shared" si="49"/>
        <v>36.01331153130939</v>
      </c>
      <c r="G140" s="44">
        <v>173.61924452</v>
      </c>
      <c r="H140" s="4">
        <f t="shared" si="50"/>
        <v>-15.640871389633332</v>
      </c>
      <c r="I140" s="44">
        <v>146.39336616</v>
      </c>
      <c r="J140" s="4">
        <f t="shared" si="51"/>
        <v>-15.68137128765338</v>
      </c>
      <c r="K140" s="44">
        <v>145.71879817</v>
      </c>
      <c r="L140" s="4">
        <f t="shared" si="52"/>
        <v>-0.46079136486466166</v>
      </c>
      <c r="M140" s="44">
        <v>161.27852436363634</v>
      </c>
      <c r="N140" s="4">
        <f t="shared" si="53"/>
        <v>10.67791279439724</v>
      </c>
    </row>
    <row r="141" spans="1:14" s="2" customFormat="1" ht="30" customHeight="1">
      <c r="A141" s="5" t="s">
        <v>314</v>
      </c>
      <c r="B141" s="6">
        <v>0</v>
      </c>
      <c r="C141" s="6">
        <v>0</v>
      </c>
      <c r="D141" s="4" t="e">
        <f t="shared" si="48"/>
        <v>#DIV/0!</v>
      </c>
      <c r="E141" s="6">
        <v>0</v>
      </c>
      <c r="F141" s="4" t="e">
        <f t="shared" si="49"/>
        <v>#DIV/0!</v>
      </c>
      <c r="G141" s="6">
        <v>0</v>
      </c>
      <c r="H141" s="4" t="e">
        <f t="shared" si="50"/>
        <v>#DIV/0!</v>
      </c>
      <c r="I141" s="6">
        <v>0</v>
      </c>
      <c r="J141" s="4" t="e">
        <f t="shared" si="51"/>
        <v>#DIV/0!</v>
      </c>
      <c r="K141" s="6">
        <v>0</v>
      </c>
      <c r="L141" s="4" t="e">
        <f t="shared" si="52"/>
        <v>#DIV/0!</v>
      </c>
      <c r="M141" s="6">
        <v>0</v>
      </c>
      <c r="N141" s="4" t="e">
        <f t="shared" si="53"/>
        <v>#DIV/0!</v>
      </c>
    </row>
    <row r="142" spans="1:14" ht="34.5" customHeight="1">
      <c r="A142" s="5" t="s">
        <v>9</v>
      </c>
      <c r="B142" s="46">
        <v>0</v>
      </c>
      <c r="C142" s="46">
        <v>0</v>
      </c>
      <c r="D142" s="4" t="e">
        <f t="shared" si="48"/>
        <v>#DIV/0!</v>
      </c>
      <c r="E142" s="46">
        <v>0</v>
      </c>
      <c r="F142" s="4" t="e">
        <f t="shared" si="49"/>
        <v>#DIV/0!</v>
      </c>
      <c r="G142" s="46">
        <v>0</v>
      </c>
      <c r="H142" s="4" t="e">
        <f t="shared" si="50"/>
        <v>#DIV/0!</v>
      </c>
      <c r="I142" s="46">
        <v>0</v>
      </c>
      <c r="J142" s="4" t="e">
        <f t="shared" si="51"/>
        <v>#DIV/0!</v>
      </c>
      <c r="K142" s="46">
        <v>0</v>
      </c>
      <c r="L142" s="4" t="e">
        <f t="shared" si="52"/>
        <v>#DIV/0!</v>
      </c>
      <c r="M142" s="46">
        <v>0</v>
      </c>
      <c r="N142" s="4" t="e">
        <f t="shared" si="53"/>
        <v>#DIV/0!</v>
      </c>
    </row>
    <row r="143" spans="1:14" ht="34.5" customHeight="1">
      <c r="A143" s="5" t="s">
        <v>10</v>
      </c>
      <c r="B143" s="44">
        <v>90.39645781000002</v>
      </c>
      <c r="C143" s="44">
        <v>83.78998579</v>
      </c>
      <c r="D143" s="4">
        <f t="shared" si="48"/>
        <v>-7.308330636014344</v>
      </c>
      <c r="E143" s="44">
        <v>88.92537342</v>
      </c>
      <c r="F143" s="4">
        <f t="shared" si="49"/>
        <v>6.128879939030715</v>
      </c>
      <c r="G143" s="44">
        <v>81.80469264</v>
      </c>
      <c r="H143" s="4">
        <f t="shared" si="50"/>
        <v>-8.007479199855128</v>
      </c>
      <c r="I143" s="44">
        <v>91.39857775</v>
      </c>
      <c r="J143" s="4">
        <f t="shared" si="51"/>
        <v>11.727793113556526</v>
      </c>
      <c r="K143" s="44">
        <v>94.7293738656702</v>
      </c>
      <c r="L143" s="4">
        <f t="shared" si="52"/>
        <v>3.6442537703166793</v>
      </c>
      <c r="M143" s="44">
        <v>84.51661073999999</v>
      </c>
      <c r="N143" s="4">
        <f t="shared" si="53"/>
        <v>-10.780988735502769</v>
      </c>
    </row>
    <row r="144" spans="1:14" ht="34.5" customHeight="1">
      <c r="A144" s="5" t="s">
        <v>11</v>
      </c>
      <c r="B144" s="44">
        <v>2.497422</v>
      </c>
      <c r="C144" s="44">
        <v>3.0403090000000006</v>
      </c>
      <c r="D144" s="4">
        <f t="shared" si="48"/>
        <v>21.73789611847741</v>
      </c>
      <c r="E144" s="44">
        <v>3.2195</v>
      </c>
      <c r="F144" s="4">
        <f t="shared" si="49"/>
        <v>5.893841711483912</v>
      </c>
      <c r="G144" s="44">
        <v>5.93456898</v>
      </c>
      <c r="H144" s="4">
        <f t="shared" si="50"/>
        <v>84.33200745457368</v>
      </c>
      <c r="I144" s="44">
        <v>3.42553277</v>
      </c>
      <c r="J144" s="4">
        <f t="shared" si="51"/>
        <v>-42.278322460412284</v>
      </c>
      <c r="K144" s="44">
        <v>3.4497265700000006</v>
      </c>
      <c r="L144" s="4">
        <f t="shared" si="52"/>
        <v>0.7062784572339917</v>
      </c>
      <c r="M144" s="44">
        <v>2.6796070000000003</v>
      </c>
      <c r="N144" s="4">
        <f t="shared" si="53"/>
        <v>-22.324075673046753</v>
      </c>
    </row>
    <row r="145" spans="1:14" ht="34.5" customHeight="1">
      <c r="A145" s="3" t="s">
        <v>3</v>
      </c>
      <c r="B145" s="44">
        <f>SUM(B136:B144)</f>
        <v>3079.6316912663633</v>
      </c>
      <c r="C145" s="44">
        <f>SUM(C136:C144)</f>
        <v>3134.1862838800002</v>
      </c>
      <c r="D145" s="4">
        <f t="shared" si="48"/>
        <v>1.7714648400440303</v>
      </c>
      <c r="E145" s="44">
        <f>SUM(E136:E144)</f>
        <v>3178.1261779</v>
      </c>
      <c r="F145" s="4">
        <f t="shared" si="49"/>
        <v>1.4019554053310452</v>
      </c>
      <c r="G145" s="44">
        <f>SUM(G136:G144)</f>
        <v>3272.68616121</v>
      </c>
      <c r="H145" s="4">
        <f t="shared" si="50"/>
        <v>2.975337605144491</v>
      </c>
      <c r="I145" s="44">
        <f>SUM(I136:I144)</f>
        <v>3300.2737496299997</v>
      </c>
      <c r="J145" s="4">
        <f t="shared" si="51"/>
        <v>0.8429646798090669</v>
      </c>
      <c r="K145" s="44">
        <f>SUM(K136:K144)</f>
        <v>3346.940264990482</v>
      </c>
      <c r="L145" s="4">
        <f t="shared" si="52"/>
        <v>1.414019529916695</v>
      </c>
      <c r="M145" s="44">
        <f>SUM(M136:M144)</f>
        <v>3328.788658884635</v>
      </c>
      <c r="N145" s="4">
        <f t="shared" si="53"/>
        <v>-0.5423343313209241</v>
      </c>
    </row>
    <row r="148" spans="1:14" ht="34.5" customHeight="1">
      <c r="A148" s="244" t="s">
        <v>68</v>
      </c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</row>
    <row r="149" spans="1:14" ht="34.5" customHeight="1">
      <c r="A149" s="244" t="s">
        <v>318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</row>
    <row r="150" spans="1:14" ht="34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34.5" customHeight="1">
      <c r="A151" s="1"/>
      <c r="B151" s="1"/>
      <c r="C151" s="1"/>
      <c r="D151" s="1" t="s">
        <v>59</v>
      </c>
      <c r="E151" s="1"/>
      <c r="F151" s="117" t="s">
        <v>59</v>
      </c>
      <c r="G151" s="1"/>
      <c r="H151" s="117" t="s">
        <v>59</v>
      </c>
      <c r="I151" s="1"/>
      <c r="J151" s="117" t="s">
        <v>59</v>
      </c>
      <c r="K151" s="1"/>
      <c r="L151" s="117" t="s">
        <v>59</v>
      </c>
      <c r="M151" s="1"/>
      <c r="N151" s="117" t="s">
        <v>0</v>
      </c>
    </row>
    <row r="152" spans="1:14" ht="34.5" customHeight="1">
      <c r="A152" s="3" t="s">
        <v>58</v>
      </c>
      <c r="B152" s="3">
        <v>2557</v>
      </c>
      <c r="C152" s="3">
        <v>2558</v>
      </c>
      <c r="D152" s="3" t="s">
        <v>2</v>
      </c>
      <c r="E152" s="3">
        <v>2559</v>
      </c>
      <c r="F152" s="3" t="s">
        <v>2</v>
      </c>
      <c r="G152" s="3">
        <v>2560</v>
      </c>
      <c r="H152" s="3" t="s">
        <v>2</v>
      </c>
      <c r="I152" s="3">
        <v>2561</v>
      </c>
      <c r="J152" s="3" t="s">
        <v>2</v>
      </c>
      <c r="K152" s="3">
        <v>2562</v>
      </c>
      <c r="L152" s="3" t="s">
        <v>2</v>
      </c>
      <c r="M152" s="3">
        <v>2563</v>
      </c>
      <c r="N152" s="3" t="s">
        <v>2</v>
      </c>
    </row>
    <row r="153" spans="1:14" ht="34.5" customHeight="1">
      <c r="A153" s="5" t="s">
        <v>4</v>
      </c>
      <c r="B153" s="15">
        <f aca="true" t="shared" si="54" ref="B153:B158">B21+B37+B53+B69+B85+B102+B119+B136</f>
        <v>3346.7297378999997</v>
      </c>
      <c r="C153" s="15">
        <f aca="true" t="shared" si="55" ref="C153:C158">C21+C37+C53+C69+C85+C102+C119+C136</f>
        <v>3340.86616013</v>
      </c>
      <c r="D153" s="4">
        <f aca="true" t="shared" si="56" ref="D153:D162">(C153-B153)/B153*100</f>
        <v>-0.17520320519454113</v>
      </c>
      <c r="E153" s="15">
        <f>E21+E37+E53+E69+E85+E102+E119+E136</f>
        <v>3413.0710553</v>
      </c>
      <c r="F153" s="4">
        <f aca="true" t="shared" si="57" ref="F153:F162">(E153-C153)/C153*100</f>
        <v>2.161262729758388</v>
      </c>
      <c r="G153" s="15">
        <f aca="true" t="shared" si="58" ref="G153:I161">G21+G37+G53+G69+G85+G102+G119+G136</f>
        <v>3027.95223957</v>
      </c>
      <c r="H153" s="4">
        <f aca="true" t="shared" si="59" ref="H153:H162">(G153-E153)/E153*100</f>
        <v>-11.28364483159431</v>
      </c>
      <c r="I153" s="15">
        <f t="shared" si="58"/>
        <v>2822.7482931900004</v>
      </c>
      <c r="J153" s="4">
        <f aca="true" t="shared" si="60" ref="J153:J162">(I153-G153)/G153*100</f>
        <v>-6.776987552787185</v>
      </c>
      <c r="K153" s="15">
        <f aca="true" t="shared" si="61" ref="K153:M161">K21+K37+K53+K69+K85+K102+K119+K136</f>
        <v>2832.6455239124866</v>
      </c>
      <c r="L153" s="4">
        <f aca="true" t="shared" si="62" ref="L153:L162">(K153-I153)/I153*100</f>
        <v>0.3506239201831684</v>
      </c>
      <c r="M153" s="15">
        <f t="shared" si="61"/>
        <v>2627.83110834</v>
      </c>
      <c r="N153" s="4">
        <f aca="true" t="shared" si="63" ref="N153:N162">(M153-K153)/K153*100</f>
        <v>-7.230499328048445</v>
      </c>
    </row>
    <row r="154" spans="1:14" ht="34.5" customHeight="1">
      <c r="A154" s="5" t="s">
        <v>5</v>
      </c>
      <c r="B154" s="15">
        <f t="shared" si="54"/>
        <v>2098.60760942</v>
      </c>
      <c r="C154" s="15">
        <f t="shared" si="55"/>
        <v>2440.30779355</v>
      </c>
      <c r="D154" s="4">
        <f t="shared" si="56"/>
        <v>16.282233162417498</v>
      </c>
      <c r="E154" s="15">
        <f aca="true" t="shared" si="64" ref="E154:E161">E22+E38+E54+E70+E86+E103+E120+E137</f>
        <v>2276.41553328</v>
      </c>
      <c r="F154" s="4">
        <f t="shared" si="57"/>
        <v>-6.716048717427575</v>
      </c>
      <c r="G154" s="15">
        <f t="shared" si="58"/>
        <v>2617.16514328</v>
      </c>
      <c r="H154" s="4">
        <f t="shared" si="59"/>
        <v>14.968691129471726</v>
      </c>
      <c r="I154" s="15">
        <f t="shared" si="58"/>
        <v>2691.91515805</v>
      </c>
      <c r="J154" s="4">
        <f t="shared" si="60"/>
        <v>2.856144365285207</v>
      </c>
      <c r="K154" s="15">
        <f t="shared" si="61"/>
        <v>2809.8466162800005</v>
      </c>
      <c r="L154" s="4">
        <f t="shared" si="62"/>
        <v>4.380950041361216</v>
      </c>
      <c r="M154" s="15">
        <f t="shared" si="61"/>
        <v>2828.6243681199994</v>
      </c>
      <c r="N154" s="4">
        <f t="shared" si="63"/>
        <v>0.6682838746856256</v>
      </c>
    </row>
    <row r="155" spans="1:14" ht="34.5" customHeight="1">
      <c r="A155" s="5" t="s">
        <v>6</v>
      </c>
      <c r="B155" s="116">
        <f t="shared" si="54"/>
        <v>0</v>
      </c>
      <c r="C155" s="116">
        <f t="shared" si="55"/>
        <v>0</v>
      </c>
      <c r="D155" s="4" t="e">
        <f t="shared" si="56"/>
        <v>#DIV/0!</v>
      </c>
      <c r="E155" s="116">
        <f t="shared" si="64"/>
        <v>0.6550732399999999</v>
      </c>
      <c r="F155" s="4" t="e">
        <f t="shared" si="57"/>
        <v>#DIV/0!</v>
      </c>
      <c r="G155" s="116">
        <f t="shared" si="58"/>
        <v>0</v>
      </c>
      <c r="H155" s="4">
        <f t="shared" si="59"/>
        <v>-100</v>
      </c>
      <c r="I155" s="116">
        <f t="shared" si="58"/>
        <v>0.0761025</v>
      </c>
      <c r="J155" s="4" t="e">
        <f t="shared" si="60"/>
        <v>#DIV/0!</v>
      </c>
      <c r="K155" s="116">
        <f t="shared" si="61"/>
        <v>0</v>
      </c>
      <c r="L155" s="4">
        <f t="shared" si="62"/>
        <v>-100</v>
      </c>
      <c r="M155" s="116">
        <f t="shared" si="61"/>
        <v>0</v>
      </c>
      <c r="N155" s="4" t="e">
        <f t="shared" si="63"/>
        <v>#DIV/0!</v>
      </c>
    </row>
    <row r="156" spans="1:14" ht="34.5" customHeight="1">
      <c r="A156" s="5" t="s">
        <v>7</v>
      </c>
      <c r="B156" s="15">
        <f t="shared" si="54"/>
        <v>4834.19489165</v>
      </c>
      <c r="C156" s="15">
        <f t="shared" si="55"/>
        <v>5208.8469207</v>
      </c>
      <c r="D156" s="4">
        <f t="shared" si="56"/>
        <v>7.750039819394303</v>
      </c>
      <c r="E156" s="15">
        <f t="shared" si="64"/>
        <v>6172.332156349999</v>
      </c>
      <c r="F156" s="4">
        <f t="shared" si="57"/>
        <v>18.497092548853786</v>
      </c>
      <c r="G156" s="15">
        <f t="shared" si="58"/>
        <v>5995.65478816</v>
      </c>
      <c r="H156" s="4">
        <f t="shared" si="59"/>
        <v>-2.8624086279646592</v>
      </c>
      <c r="I156" s="15">
        <f t="shared" si="58"/>
        <v>6068.521972240001</v>
      </c>
      <c r="J156" s="4">
        <f t="shared" si="60"/>
        <v>1.2153332147123639</v>
      </c>
      <c r="K156" s="15">
        <f t="shared" si="61"/>
        <v>6301.382980526668</v>
      </c>
      <c r="L156" s="4">
        <f t="shared" si="62"/>
        <v>3.837194779089083</v>
      </c>
      <c r="M156" s="15">
        <f t="shared" si="61"/>
        <v>6568.661057246998</v>
      </c>
      <c r="N156" s="4">
        <f t="shared" si="63"/>
        <v>4.241578040031956</v>
      </c>
    </row>
    <row r="157" spans="1:14" ht="34.5" customHeight="1">
      <c r="A157" s="5" t="s">
        <v>8</v>
      </c>
      <c r="B157" s="15">
        <f t="shared" si="54"/>
        <v>785.8709709927272</v>
      </c>
      <c r="C157" s="15">
        <f t="shared" si="55"/>
        <v>727.2651998900001</v>
      </c>
      <c r="D157" s="4">
        <f t="shared" si="56"/>
        <v>-7.457429179334002</v>
      </c>
      <c r="E157" s="15">
        <f t="shared" si="64"/>
        <v>841.6924835</v>
      </c>
      <c r="F157" s="4">
        <f t="shared" si="57"/>
        <v>15.733914344768207</v>
      </c>
      <c r="G157" s="15">
        <f t="shared" si="58"/>
        <v>772.76703443</v>
      </c>
      <c r="H157" s="4">
        <f t="shared" si="59"/>
        <v>-8.188911083462232</v>
      </c>
      <c r="I157" s="15">
        <f t="shared" si="58"/>
        <v>681.83997362</v>
      </c>
      <c r="J157" s="4">
        <f t="shared" si="60"/>
        <v>-11.766425941948802</v>
      </c>
      <c r="K157" s="15">
        <f t="shared" si="61"/>
        <v>675.9736577399999</v>
      </c>
      <c r="L157" s="4">
        <f t="shared" si="62"/>
        <v>-0.8603654973255505</v>
      </c>
      <c r="M157" s="15">
        <f t="shared" si="61"/>
        <v>725.3393337090899</v>
      </c>
      <c r="N157" s="4">
        <f t="shared" si="63"/>
        <v>7.302899366542709</v>
      </c>
    </row>
    <row r="158" spans="1:14" s="2" customFormat="1" ht="30" customHeight="1">
      <c r="A158" s="5" t="s">
        <v>314</v>
      </c>
      <c r="B158" s="94">
        <f t="shared" si="54"/>
        <v>0</v>
      </c>
      <c r="C158" s="94">
        <f t="shared" si="55"/>
        <v>0</v>
      </c>
      <c r="D158" s="97" t="e">
        <f t="shared" si="56"/>
        <v>#DIV/0!</v>
      </c>
      <c r="E158" s="116">
        <f t="shared" si="64"/>
        <v>0</v>
      </c>
      <c r="F158" s="97" t="e">
        <f>(E158-C158)/C158*100</f>
        <v>#DIV/0!</v>
      </c>
      <c r="G158" s="116">
        <f t="shared" si="58"/>
        <v>0</v>
      </c>
      <c r="H158" s="97" t="e">
        <f t="shared" si="59"/>
        <v>#DIV/0!</v>
      </c>
      <c r="I158" s="116">
        <f t="shared" si="58"/>
        <v>0</v>
      </c>
      <c r="J158" s="97" t="e">
        <f t="shared" si="60"/>
        <v>#DIV/0!</v>
      </c>
      <c r="K158" s="116">
        <f t="shared" si="61"/>
        <v>0</v>
      </c>
      <c r="L158" s="97" t="e">
        <f t="shared" si="62"/>
        <v>#DIV/0!</v>
      </c>
      <c r="M158" s="116">
        <f t="shared" si="61"/>
        <v>0</v>
      </c>
      <c r="N158" s="97" t="e">
        <f t="shared" si="63"/>
        <v>#DIV/0!</v>
      </c>
    </row>
    <row r="159" spans="1:14" ht="34.5" customHeight="1">
      <c r="A159" s="5" t="s">
        <v>9</v>
      </c>
      <c r="B159" s="46">
        <v>0</v>
      </c>
      <c r="C159" s="46">
        <v>0</v>
      </c>
      <c r="D159" s="4" t="e">
        <f t="shared" si="56"/>
        <v>#DIV/0!</v>
      </c>
      <c r="E159" s="116">
        <f t="shared" si="64"/>
        <v>0</v>
      </c>
      <c r="F159" s="4" t="e">
        <f t="shared" si="57"/>
        <v>#DIV/0!</v>
      </c>
      <c r="G159" s="116">
        <f t="shared" si="58"/>
        <v>0</v>
      </c>
      <c r="H159" s="4" t="e">
        <f t="shared" si="59"/>
        <v>#DIV/0!</v>
      </c>
      <c r="I159" s="116">
        <f t="shared" si="58"/>
        <v>0</v>
      </c>
      <c r="J159" s="4" t="e">
        <f t="shared" si="60"/>
        <v>#DIV/0!</v>
      </c>
      <c r="K159" s="116">
        <f t="shared" si="61"/>
        <v>0</v>
      </c>
      <c r="L159" s="4" t="e">
        <f t="shared" si="62"/>
        <v>#DIV/0!</v>
      </c>
      <c r="M159" s="116">
        <f t="shared" si="61"/>
        <v>0</v>
      </c>
      <c r="N159" s="4" t="e">
        <f t="shared" si="63"/>
        <v>#DIV/0!</v>
      </c>
    </row>
    <row r="160" spans="1:14" ht="34.5" customHeight="1">
      <c r="A160" s="5" t="s">
        <v>10</v>
      </c>
      <c r="B160" s="15">
        <f>B28+B44+B60+B76+B92+B109+B126+B143</f>
        <v>380.09948265</v>
      </c>
      <c r="C160" s="15">
        <f>C28+C44+C60+C76+C92+C109+C126+C143</f>
        <v>396.37260746</v>
      </c>
      <c r="D160" s="4">
        <f t="shared" si="56"/>
        <v>4.281280441779616</v>
      </c>
      <c r="E160" s="15">
        <f t="shared" si="64"/>
        <v>406.61306464000006</v>
      </c>
      <c r="F160" s="4">
        <f t="shared" si="57"/>
        <v>2.583543107487188</v>
      </c>
      <c r="G160" s="15">
        <f t="shared" si="58"/>
        <v>401.13231938999996</v>
      </c>
      <c r="H160" s="4">
        <f t="shared" si="59"/>
        <v>-1.347901906411331</v>
      </c>
      <c r="I160" s="15">
        <f t="shared" si="58"/>
        <v>432.56857613999995</v>
      </c>
      <c r="J160" s="4">
        <f t="shared" si="60"/>
        <v>7.836879560790552</v>
      </c>
      <c r="K160" s="15">
        <f t="shared" si="61"/>
        <v>446.47834488831955</v>
      </c>
      <c r="L160" s="4">
        <f t="shared" si="62"/>
        <v>3.2156216414152423</v>
      </c>
      <c r="M160" s="15">
        <f t="shared" si="61"/>
        <v>423.12632795</v>
      </c>
      <c r="N160" s="4">
        <f t="shared" si="63"/>
        <v>-5.230268658194548</v>
      </c>
    </row>
    <row r="161" spans="1:14" ht="34.5" customHeight="1">
      <c r="A161" s="5" t="s">
        <v>11</v>
      </c>
      <c r="B161" s="15">
        <f>B29+B45+B61+B77+B93+B110+B127+B144</f>
        <v>11.991318280000002</v>
      </c>
      <c r="C161" s="15">
        <f>C29+C45+C61+C77+C93+C110+C127+C144</f>
        <v>13.353227360000002</v>
      </c>
      <c r="D161" s="4">
        <f t="shared" si="56"/>
        <v>11.357459190049953</v>
      </c>
      <c r="E161" s="15">
        <f t="shared" si="64"/>
        <v>15.912505</v>
      </c>
      <c r="F161" s="4">
        <f t="shared" si="57"/>
        <v>19.165985652774786</v>
      </c>
      <c r="G161" s="15">
        <f t="shared" si="58"/>
        <v>22.9250514</v>
      </c>
      <c r="H161" s="4">
        <f t="shared" si="59"/>
        <v>44.069405791231496</v>
      </c>
      <c r="I161" s="15">
        <f t="shared" si="58"/>
        <v>17.41037797</v>
      </c>
      <c r="J161" s="4">
        <f t="shared" si="60"/>
        <v>-24.05522820332696</v>
      </c>
      <c r="K161" s="15">
        <f t="shared" si="61"/>
        <v>17.52814193</v>
      </c>
      <c r="L161" s="4">
        <f t="shared" si="62"/>
        <v>0.676400938583422</v>
      </c>
      <c r="M161" s="15">
        <f t="shared" si="61"/>
        <v>13.3616371</v>
      </c>
      <c r="N161" s="4">
        <f t="shared" si="63"/>
        <v>-23.77037364621568</v>
      </c>
    </row>
    <row r="162" spans="1:14" ht="34.5" customHeight="1">
      <c r="A162" s="3" t="s">
        <v>75</v>
      </c>
      <c r="B162" s="44">
        <f>SUM(B153:B161)</f>
        <v>11457.494010892724</v>
      </c>
      <c r="C162" s="44">
        <f>SUM(C153:C161)</f>
        <v>12127.011909089999</v>
      </c>
      <c r="D162" s="4">
        <f t="shared" si="56"/>
        <v>5.843493329001606</v>
      </c>
      <c r="E162" s="44">
        <f>SUM(E153:E161)</f>
        <v>13126.69187131</v>
      </c>
      <c r="F162" s="4">
        <f t="shared" si="57"/>
        <v>8.243415358326441</v>
      </c>
      <c r="G162" s="44">
        <f>SUM(G153:G161)</f>
        <v>12837.59657623</v>
      </c>
      <c r="H162" s="4">
        <f t="shared" si="59"/>
        <v>-2.2023469272700265</v>
      </c>
      <c r="I162" s="44">
        <f>SUM(I153:I161)</f>
        <v>12715.080453710001</v>
      </c>
      <c r="J162" s="4">
        <f t="shared" si="60"/>
        <v>-0.95435404744568</v>
      </c>
      <c r="K162" s="44">
        <f>SUM(K153:K161)</f>
        <v>13083.855265277476</v>
      </c>
      <c r="L162" s="4">
        <f t="shared" si="62"/>
        <v>2.900294755585868</v>
      </c>
      <c r="M162" s="44">
        <f>SUM(M153:M161)</f>
        <v>13186.943832466088</v>
      </c>
      <c r="N162" s="4">
        <f t="shared" si="63"/>
        <v>0.7879066612896032</v>
      </c>
    </row>
  </sheetData>
  <sheetProtection/>
  <mergeCells count="20">
    <mergeCell ref="A1:N1"/>
    <mergeCell ref="A2:N2"/>
    <mergeCell ref="A16:N16"/>
    <mergeCell ref="A17:N17"/>
    <mergeCell ref="A32:N32"/>
    <mergeCell ref="A33:N33"/>
    <mergeCell ref="A48:N48"/>
    <mergeCell ref="A49:N49"/>
    <mergeCell ref="A64:N64"/>
    <mergeCell ref="A65:N65"/>
    <mergeCell ref="A80:N80"/>
    <mergeCell ref="A81:N81"/>
    <mergeCell ref="A148:N148"/>
    <mergeCell ref="A149:N149"/>
    <mergeCell ref="A97:N97"/>
    <mergeCell ref="A98:N98"/>
    <mergeCell ref="A114:N114"/>
    <mergeCell ref="A115:N115"/>
    <mergeCell ref="A131:N131"/>
    <mergeCell ref="A132:N132"/>
  </mergeCells>
  <printOptions horizontalCentered="1"/>
  <pageMargins left="0.31496062992125984" right="0.15748031496062992" top="0.4724409448818898" bottom="0.2362204724409449" header="0.5118110236220472" footer="0.2362204724409449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7"/>
  <sheetViews>
    <sheetView zoomScale="71" zoomScaleNormal="71" zoomScalePageLayoutView="0" workbookViewId="0" topLeftCell="A163">
      <selection activeCell="M151" sqref="M151:M159"/>
    </sheetView>
  </sheetViews>
  <sheetFormatPr defaultColWidth="9.140625" defaultRowHeight="35.25" customHeight="1"/>
  <cols>
    <col min="1" max="1" width="30.57421875" style="2" customWidth="1"/>
    <col min="2" max="14" width="17.140625" style="2" customWidth="1"/>
    <col min="15" max="16384" width="9.140625" style="2" customWidth="1"/>
  </cols>
  <sheetData>
    <row r="1" spans="1:14" ht="35.25" customHeight="1">
      <c r="A1" s="244" t="s">
        <v>104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5.25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5.25" customHeight="1">
      <c r="A4" s="1"/>
      <c r="B4" s="1"/>
      <c r="C4" s="1"/>
      <c r="D4" s="1" t="s">
        <v>59</v>
      </c>
      <c r="E4" s="1"/>
      <c r="F4" s="117" t="s">
        <v>59</v>
      </c>
      <c r="G4" s="1"/>
      <c r="H4" s="117" t="s">
        <v>59</v>
      </c>
      <c r="I4" s="1"/>
      <c r="J4" s="117" t="s">
        <v>59</v>
      </c>
      <c r="K4" s="1"/>
      <c r="L4" s="117" t="s">
        <v>59</v>
      </c>
      <c r="M4" s="1"/>
      <c r="N4" s="117" t="s">
        <v>59</v>
      </c>
    </row>
    <row r="5" spans="1:14" ht="35.25" customHeight="1">
      <c r="A5" s="3" t="s">
        <v>58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  <c r="M5" s="3">
        <v>2563</v>
      </c>
      <c r="N5" s="4" t="s">
        <v>2</v>
      </c>
    </row>
    <row r="6" spans="1:14" s="163" customFormat="1" ht="35.25" customHeight="1">
      <c r="A6" s="164" t="s">
        <v>280</v>
      </c>
      <c r="B6" s="177">
        <f>B31</f>
        <v>7141.66532815</v>
      </c>
      <c r="C6" s="177">
        <f>C31</f>
        <v>7436.9833209</v>
      </c>
      <c r="D6" s="178">
        <f aca="true" t="shared" si="0" ref="D6:D15">(C6-B6)/B6*100</f>
        <v>4.135141863704494</v>
      </c>
      <c r="E6" s="177">
        <f>E31</f>
        <v>8097.404648320001</v>
      </c>
      <c r="F6" s="178">
        <f>(E6-C6)/C6*100</f>
        <v>8.880231391188316</v>
      </c>
      <c r="G6" s="177">
        <f>G31</f>
        <v>7904.107418780001</v>
      </c>
      <c r="H6" s="178">
        <f>(G6-E6)/E6*100</f>
        <v>-2.387150425786164</v>
      </c>
      <c r="I6" s="177">
        <f>I31</f>
        <v>8393.656180979999</v>
      </c>
      <c r="J6" s="178">
        <f>(I6-G6)/G6*100</f>
        <v>6.19359955858949</v>
      </c>
      <c r="K6" s="177">
        <f>K31</f>
        <v>8486.356624156162</v>
      </c>
      <c r="L6" s="178">
        <f>(K6-I6)/I6*100</f>
        <v>1.104410773772487</v>
      </c>
      <c r="M6" s="177">
        <f>M31</f>
        <v>7717.268475813907</v>
      </c>
      <c r="N6" s="178">
        <f>(M6-K6)/K6*100</f>
        <v>-9.062642337620703</v>
      </c>
    </row>
    <row r="7" spans="1:14" s="110" customFormat="1" ht="35.25" customHeight="1">
      <c r="A7" s="66" t="s">
        <v>281</v>
      </c>
      <c r="B7" s="67">
        <f>B47</f>
        <v>2050.75477427</v>
      </c>
      <c r="C7" s="67">
        <f>C47</f>
        <v>2139.1348765499997</v>
      </c>
      <c r="D7" s="68">
        <f t="shared" si="0"/>
        <v>4.309637767951081</v>
      </c>
      <c r="E7" s="67">
        <f>E47</f>
        <v>2287.4215641</v>
      </c>
      <c r="F7" s="68">
        <f aca="true" t="shared" si="1" ref="F7:F15">(E7-C7)/C7*100</f>
        <v>6.932086853221586</v>
      </c>
      <c r="G7" s="67">
        <f>G47</f>
        <v>2464.26554286</v>
      </c>
      <c r="H7" s="68">
        <f aca="true" t="shared" si="2" ref="H7:H15">(G7-E7)/E7*100</f>
        <v>7.731149410125473</v>
      </c>
      <c r="I7" s="67">
        <f>I47</f>
        <v>2844.0872036099995</v>
      </c>
      <c r="J7" s="68">
        <f aca="true" t="shared" si="3" ref="J7:J15">(I7-G7)/G7*100</f>
        <v>15.413179064671029</v>
      </c>
      <c r="K7" s="67">
        <f>K47</f>
        <v>3159.0520346751755</v>
      </c>
      <c r="L7" s="68">
        <f aca="true" t="shared" si="4" ref="L7:L15">(K7-I7)/I7*100</f>
        <v>11.074373200139263</v>
      </c>
      <c r="M7" s="67">
        <f>M47</f>
        <v>3134.1057748322723</v>
      </c>
      <c r="N7" s="68">
        <f aca="true" t="shared" si="5" ref="N7:N15">(M7-K7)/K7*100</f>
        <v>-0.7896754966072663</v>
      </c>
    </row>
    <row r="8" spans="1:14" s="163" customFormat="1" ht="35.25" customHeight="1">
      <c r="A8" s="164" t="s">
        <v>282</v>
      </c>
      <c r="B8" s="177">
        <f>B63</f>
        <v>1952.16346292</v>
      </c>
      <c r="C8" s="177">
        <f>C63</f>
        <v>2060.56958412</v>
      </c>
      <c r="D8" s="178">
        <f t="shared" si="0"/>
        <v>5.553127248772938</v>
      </c>
      <c r="E8" s="177">
        <f>E63</f>
        <v>2031.2539087200005</v>
      </c>
      <c r="F8" s="178">
        <f t="shared" si="1"/>
        <v>-1.4226976669909064</v>
      </c>
      <c r="G8" s="177">
        <f>G63</f>
        <v>1765.66630164</v>
      </c>
      <c r="H8" s="178">
        <f t="shared" si="2"/>
        <v>-13.07505703446799</v>
      </c>
      <c r="I8" s="177">
        <f>I63</f>
        <v>1819.96090325</v>
      </c>
      <c r="J8" s="178">
        <f t="shared" si="3"/>
        <v>3.0750205494418528</v>
      </c>
      <c r="K8" s="177">
        <f>K63</f>
        <v>1884.8820294079578</v>
      </c>
      <c r="L8" s="178">
        <f t="shared" si="4"/>
        <v>3.5671714728610233</v>
      </c>
      <c r="M8" s="177">
        <f>M63</f>
        <v>1802.6882013072723</v>
      </c>
      <c r="N8" s="178">
        <f t="shared" si="5"/>
        <v>-4.360688192592226</v>
      </c>
    </row>
    <row r="9" spans="1:14" s="110" customFormat="1" ht="35.25" customHeight="1">
      <c r="A9" s="66" t="s">
        <v>283</v>
      </c>
      <c r="B9" s="184">
        <f>B79</f>
        <v>161.54368363300003</v>
      </c>
      <c r="C9" s="67">
        <f>C79</f>
        <v>196.27401123</v>
      </c>
      <c r="D9" s="68">
        <f t="shared" si="0"/>
        <v>21.499031603056313</v>
      </c>
      <c r="E9" s="67">
        <f>E79</f>
        <v>252.57652952000004</v>
      </c>
      <c r="F9" s="68">
        <f t="shared" si="1"/>
        <v>28.685671596135553</v>
      </c>
      <c r="G9" s="67">
        <f>G79</f>
        <v>207.06559430999997</v>
      </c>
      <c r="H9" s="68">
        <f t="shared" si="2"/>
        <v>-18.018671527591927</v>
      </c>
      <c r="I9" s="67">
        <f>I79</f>
        <v>197.17261721</v>
      </c>
      <c r="J9" s="68">
        <f t="shared" si="3"/>
        <v>-4.777702028657205</v>
      </c>
      <c r="K9" s="67">
        <f>K79</f>
        <v>193.85965587121612</v>
      </c>
      <c r="L9" s="68">
        <f t="shared" si="4"/>
        <v>-1.680233992763502</v>
      </c>
      <c r="M9" s="67">
        <f>M79</f>
        <v>176.68676625563637</v>
      </c>
      <c r="N9" s="68">
        <f t="shared" si="5"/>
        <v>-8.858413339487178</v>
      </c>
    </row>
    <row r="10" spans="1:14" s="163" customFormat="1" ht="35.25" customHeight="1">
      <c r="A10" s="164" t="s">
        <v>284</v>
      </c>
      <c r="B10" s="177">
        <f>B95</f>
        <v>2469.6154636399997</v>
      </c>
      <c r="C10" s="177">
        <f>C95</f>
        <v>2532.8982171899997</v>
      </c>
      <c r="D10" s="178">
        <f t="shared" si="0"/>
        <v>2.562453729404769</v>
      </c>
      <c r="E10" s="177">
        <f>E95</f>
        <v>2884.8558712400004</v>
      </c>
      <c r="F10" s="178">
        <f t="shared" si="1"/>
        <v>13.89545192386226</v>
      </c>
      <c r="G10" s="177">
        <f>G95</f>
        <v>2771.92688901</v>
      </c>
      <c r="H10" s="178">
        <f t="shared" si="2"/>
        <v>-3.9145450334563794</v>
      </c>
      <c r="I10" s="177">
        <f>I95</f>
        <v>2757.7906006300004</v>
      </c>
      <c r="J10" s="178">
        <f t="shared" si="3"/>
        <v>-0.5099805639191507</v>
      </c>
      <c r="K10" s="177">
        <f>K95</f>
        <v>2768.8553383200824</v>
      </c>
      <c r="L10" s="178">
        <f t="shared" si="4"/>
        <v>0.40121747051985424</v>
      </c>
      <c r="M10" s="177">
        <f>M95</f>
        <v>2603.747519580272</v>
      </c>
      <c r="N10" s="178">
        <f t="shared" si="5"/>
        <v>-5.963035210065698</v>
      </c>
    </row>
    <row r="11" spans="1:14" s="163" customFormat="1" ht="35.25" customHeight="1">
      <c r="A11" s="164" t="s">
        <v>285</v>
      </c>
      <c r="B11" s="179">
        <f>B112</f>
        <v>469.08319769</v>
      </c>
      <c r="C11" s="177">
        <f>C112</f>
        <v>598.51020058</v>
      </c>
      <c r="D11" s="178">
        <f t="shared" si="0"/>
        <v>27.591481325138727</v>
      </c>
      <c r="E11" s="177">
        <f>E112</f>
        <v>1455.6047662199999</v>
      </c>
      <c r="F11" s="178">
        <f t="shared" si="1"/>
        <v>143.20467133382405</v>
      </c>
      <c r="G11" s="177">
        <f>G112</f>
        <v>1976.38272871</v>
      </c>
      <c r="H11" s="178">
        <f t="shared" si="2"/>
        <v>35.77742905049611</v>
      </c>
      <c r="I11" s="177">
        <f>I112</f>
        <v>1994.1824157100004</v>
      </c>
      <c r="J11" s="178">
        <f t="shared" si="3"/>
        <v>0.9006194367838052</v>
      </c>
      <c r="K11" s="177">
        <f>K112</f>
        <v>2038.4470459179286</v>
      </c>
      <c r="L11" s="178">
        <f t="shared" si="4"/>
        <v>2.219688121769358</v>
      </c>
      <c r="M11" s="177">
        <f>M112</f>
        <v>1788.666721060091</v>
      </c>
      <c r="N11" s="178">
        <f t="shared" si="5"/>
        <v>-12.253461543582041</v>
      </c>
    </row>
    <row r="12" spans="1:14" s="163" customFormat="1" ht="35.25" customHeight="1">
      <c r="A12" s="164" t="s">
        <v>286</v>
      </c>
      <c r="B12" s="177">
        <f>B128</f>
        <v>2362.1960751680003</v>
      </c>
      <c r="C12" s="177">
        <f>C128</f>
        <v>2324.8927629799996</v>
      </c>
      <c r="D12" s="178">
        <f t="shared" si="0"/>
        <v>-1.5791793314764409</v>
      </c>
      <c r="E12" s="177">
        <f>E128</f>
        <v>2459.13529665</v>
      </c>
      <c r="F12" s="178">
        <f t="shared" si="1"/>
        <v>5.774138739110314</v>
      </c>
      <c r="G12" s="177">
        <f>G128</f>
        <v>2412.18720561</v>
      </c>
      <c r="H12" s="178">
        <f t="shared" si="2"/>
        <v>-1.9091300549406793</v>
      </c>
      <c r="I12" s="177">
        <f>I128</f>
        <v>2401.21676441</v>
      </c>
      <c r="J12" s="178">
        <f t="shared" si="3"/>
        <v>-0.4547922804037037</v>
      </c>
      <c r="K12" s="177">
        <f>K128</f>
        <v>2530.1133446200247</v>
      </c>
      <c r="L12" s="178">
        <f t="shared" si="4"/>
        <v>5.3679693612207355</v>
      </c>
      <c r="M12" s="177">
        <f>M128</f>
        <v>2575.5948481027262</v>
      </c>
      <c r="N12" s="178">
        <f t="shared" si="5"/>
        <v>1.7976073514418784</v>
      </c>
    </row>
    <row r="13" spans="1:14" s="163" customFormat="1" ht="35.25" customHeight="1">
      <c r="A13" s="164" t="s">
        <v>287</v>
      </c>
      <c r="B13" s="177">
        <f>B144</f>
        <v>763.65561238</v>
      </c>
      <c r="C13" s="177">
        <f>C144</f>
        <v>782.0349545600001</v>
      </c>
      <c r="D13" s="178">
        <f t="shared" si="0"/>
        <v>2.406757952412509</v>
      </c>
      <c r="E13" s="177">
        <f>E144</f>
        <v>861.39283384</v>
      </c>
      <c r="F13" s="178">
        <f t="shared" si="1"/>
        <v>10.147612816699402</v>
      </c>
      <c r="G13" s="177">
        <f>G144</f>
        <v>791.87551307</v>
      </c>
      <c r="H13" s="178">
        <f t="shared" si="2"/>
        <v>-8.07033887896408</v>
      </c>
      <c r="I13" s="177">
        <f>I144</f>
        <v>792.38336943</v>
      </c>
      <c r="J13" s="178">
        <f t="shared" si="3"/>
        <v>0.06413335828899559</v>
      </c>
      <c r="K13" s="177">
        <f>K144</f>
        <v>811.3006985314003</v>
      </c>
      <c r="L13" s="178">
        <f t="shared" si="4"/>
        <v>2.387396029652717</v>
      </c>
      <c r="M13" s="177">
        <f>M144</f>
        <v>781.7448556205453</v>
      </c>
      <c r="N13" s="178">
        <f t="shared" si="5"/>
        <v>-3.643019532012769</v>
      </c>
    </row>
    <row r="14" spans="1:14" s="163" customFormat="1" ht="35.25" customHeight="1">
      <c r="A14" s="164" t="s">
        <v>288</v>
      </c>
      <c r="B14" s="177">
        <f>B160</f>
        <v>551.36472989</v>
      </c>
      <c r="C14" s="177">
        <f>C160</f>
        <v>578.7247507799999</v>
      </c>
      <c r="D14" s="178">
        <f t="shared" si="0"/>
        <v>4.962236321401685</v>
      </c>
      <c r="E14" s="177">
        <f>E160</f>
        <v>681.3532749099999</v>
      </c>
      <c r="F14" s="178">
        <f t="shared" si="1"/>
        <v>17.73356401150602</v>
      </c>
      <c r="G14" s="177">
        <f>G160</f>
        <v>617.82268102</v>
      </c>
      <c r="H14" s="178">
        <f t="shared" si="2"/>
        <v>-9.324178253695433</v>
      </c>
      <c r="I14" s="177">
        <f>I160</f>
        <v>591.29063581</v>
      </c>
      <c r="J14" s="178">
        <f t="shared" si="3"/>
        <v>-4.294443377539435</v>
      </c>
      <c r="K14" s="177">
        <f>K160</f>
        <v>614.3241932584893</v>
      </c>
      <c r="L14" s="178">
        <f t="shared" si="4"/>
        <v>3.8954713728784154</v>
      </c>
      <c r="M14" s="177">
        <f>M160</f>
        <v>607.7801981031819</v>
      </c>
      <c r="N14" s="178">
        <f t="shared" si="5"/>
        <v>-1.0652348104014768</v>
      </c>
    </row>
    <row r="15" spans="1:14" s="163" customFormat="1" ht="35.25" customHeight="1">
      <c r="A15" s="180" t="s">
        <v>125</v>
      </c>
      <c r="B15" s="177">
        <f>SUM(B6:B14)</f>
        <v>17922.042327741005</v>
      </c>
      <c r="C15" s="177">
        <f>SUM(C6:C14)</f>
        <v>18650.022678889996</v>
      </c>
      <c r="D15" s="178">
        <f t="shared" si="0"/>
        <v>4.06192741784887</v>
      </c>
      <c r="E15" s="177">
        <f>SUM(E6:E14)</f>
        <v>21010.998693520003</v>
      </c>
      <c r="F15" s="178">
        <f t="shared" si="1"/>
        <v>12.65937342426077</v>
      </c>
      <c r="G15" s="177">
        <f>SUM(G6:G14)</f>
        <v>20911.29987501</v>
      </c>
      <c r="H15" s="178">
        <f t="shared" si="2"/>
        <v>-0.47450775645781096</v>
      </c>
      <c r="I15" s="177">
        <f>SUM(I6:I14)</f>
        <v>21791.740691040002</v>
      </c>
      <c r="J15" s="178">
        <f t="shared" si="3"/>
        <v>4.210359094329519</v>
      </c>
      <c r="K15" s="177">
        <f>SUM(K6:K14)</f>
        <v>22487.190964758436</v>
      </c>
      <c r="L15" s="178">
        <f t="shared" si="4"/>
        <v>3.1913479679224457</v>
      </c>
      <c r="M15" s="177">
        <f>SUM(M6:M14)</f>
        <v>21188.2833606759</v>
      </c>
      <c r="N15" s="178">
        <f t="shared" si="5"/>
        <v>-5.776211026615828</v>
      </c>
    </row>
    <row r="16" s="163" customFormat="1" ht="35.25" customHeight="1"/>
    <row r="17" spans="1:14" s="163" customFormat="1" ht="35.25" customHeight="1">
      <c r="A17" s="247" t="s">
        <v>289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</row>
    <row r="18" spans="1:14" s="163" customFormat="1" ht="35.25" customHeight="1">
      <c r="A18" s="247" t="s">
        <v>318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163" customFormat="1" ht="35.25" customHeight="1">
      <c r="A19" s="181"/>
      <c r="B19" s="181"/>
      <c r="C19" s="181"/>
      <c r="D19" s="181"/>
      <c r="E19" s="181"/>
      <c r="F19" s="181"/>
      <c r="G19" s="196"/>
      <c r="H19" s="196"/>
      <c r="I19" s="201"/>
      <c r="J19" s="201"/>
      <c r="K19" s="216"/>
      <c r="L19" s="216"/>
      <c r="M19" s="224"/>
      <c r="N19" s="224"/>
    </row>
    <row r="20" spans="1:14" s="163" customFormat="1" ht="35.25" customHeight="1">
      <c r="A20" s="181"/>
      <c r="B20" s="181"/>
      <c r="C20" s="181"/>
      <c r="D20" s="181" t="s">
        <v>59</v>
      </c>
      <c r="E20" s="181"/>
      <c r="F20" s="186" t="s">
        <v>59</v>
      </c>
      <c r="G20" s="196"/>
      <c r="H20" s="186" t="s">
        <v>59</v>
      </c>
      <c r="I20" s="201"/>
      <c r="J20" s="186" t="s">
        <v>59</v>
      </c>
      <c r="K20" s="216"/>
      <c r="L20" s="186" t="s">
        <v>59</v>
      </c>
      <c r="M20" s="224"/>
      <c r="N20" s="186" t="s">
        <v>59</v>
      </c>
    </row>
    <row r="21" spans="1:14" s="163" customFormat="1" ht="35.25" customHeight="1">
      <c r="A21" s="180" t="s">
        <v>1</v>
      </c>
      <c r="B21" s="180">
        <v>2557</v>
      </c>
      <c r="C21" s="180">
        <v>2558</v>
      </c>
      <c r="D21" s="73" t="s">
        <v>2</v>
      </c>
      <c r="E21" s="180">
        <v>2559</v>
      </c>
      <c r="F21" s="73" t="s">
        <v>2</v>
      </c>
      <c r="G21" s="180">
        <v>2560</v>
      </c>
      <c r="H21" s="73" t="s">
        <v>2</v>
      </c>
      <c r="I21" s="180">
        <v>2561</v>
      </c>
      <c r="J21" s="73" t="s">
        <v>2</v>
      </c>
      <c r="K21" s="180">
        <v>2562</v>
      </c>
      <c r="L21" s="73" t="s">
        <v>2</v>
      </c>
      <c r="M21" s="180">
        <v>2563</v>
      </c>
      <c r="N21" s="73" t="s">
        <v>2</v>
      </c>
    </row>
    <row r="22" spans="1:14" s="163" customFormat="1" ht="35.25" customHeight="1">
      <c r="A22" s="164" t="s">
        <v>4</v>
      </c>
      <c r="B22" s="182">
        <v>1961.9378992599998</v>
      </c>
      <c r="C22" s="182">
        <v>1957.93883833</v>
      </c>
      <c r="D22" s="73">
        <f aca="true" t="shared" si="6" ref="D22:D31">(C22-B22)/B22*100</f>
        <v>-0.20383218712010065</v>
      </c>
      <c r="E22" s="182">
        <v>2122.9932318500005</v>
      </c>
      <c r="F22" s="73">
        <f aca="true" t="shared" si="7" ref="F22:F31">(E22-C22)/C22*100</f>
        <v>8.43000763296476</v>
      </c>
      <c r="G22" s="182">
        <v>1988.86479308</v>
      </c>
      <c r="H22" s="73">
        <f aca="true" t="shared" si="8" ref="H22:H31">(G22-E22)/E22*100</f>
        <v>-6.317892905062133</v>
      </c>
      <c r="I22" s="182">
        <v>2048.25122332</v>
      </c>
      <c r="J22" s="73">
        <f aca="true" t="shared" si="9" ref="J22:J31">(I22-G22)/G22*100</f>
        <v>2.9859460757024534</v>
      </c>
      <c r="K22" s="182">
        <v>2104.933499473658</v>
      </c>
      <c r="L22" s="73">
        <f aca="true" t="shared" si="10" ref="L22:L31">(K22-I22)/I22*100</f>
        <v>2.7673498010552513</v>
      </c>
      <c r="M22" s="182">
        <v>1998.4992758600001</v>
      </c>
      <c r="N22" s="73">
        <f aca="true" t="shared" si="11" ref="N22:N31">(M22-K22)/K22*100</f>
        <v>-5.056417394671694</v>
      </c>
    </row>
    <row r="23" spans="1:14" s="163" customFormat="1" ht="35.25" customHeight="1">
      <c r="A23" s="164" t="s">
        <v>5</v>
      </c>
      <c r="B23" s="182">
        <v>1753.38452786</v>
      </c>
      <c r="C23" s="182">
        <v>1854.50992451</v>
      </c>
      <c r="D23" s="73">
        <f t="shared" si="6"/>
        <v>5.767439773945268</v>
      </c>
      <c r="E23" s="182">
        <v>2137.91995269</v>
      </c>
      <c r="F23" s="73">
        <f t="shared" si="7"/>
        <v>15.282206066105738</v>
      </c>
      <c r="G23" s="182">
        <v>2052.1613781499996</v>
      </c>
      <c r="H23" s="73">
        <f t="shared" si="8"/>
        <v>-4.011308956263606</v>
      </c>
      <c r="I23" s="182">
        <v>2267.0592695</v>
      </c>
      <c r="J23" s="73">
        <f t="shared" si="9"/>
        <v>10.471783244635882</v>
      </c>
      <c r="K23" s="182">
        <v>2227.23243271</v>
      </c>
      <c r="L23" s="73">
        <f t="shared" si="10"/>
        <v>-1.7567620452545039</v>
      </c>
      <c r="M23" s="182">
        <v>2044.2074038499986</v>
      </c>
      <c r="N23" s="73">
        <f t="shared" si="11"/>
        <v>-8.217598943515044</v>
      </c>
    </row>
    <row r="24" spans="1:14" s="163" customFormat="1" ht="35.25" customHeight="1">
      <c r="A24" s="164" t="s">
        <v>6</v>
      </c>
      <c r="B24" s="165">
        <v>0</v>
      </c>
      <c r="C24" s="165">
        <v>0.06816234</v>
      </c>
      <c r="D24" s="73" t="e">
        <f t="shared" si="6"/>
        <v>#DIV/0!</v>
      </c>
      <c r="E24" s="165">
        <v>0.000614820000000007</v>
      </c>
      <c r="F24" s="73">
        <f t="shared" si="7"/>
        <v>-99.09800631844506</v>
      </c>
      <c r="G24" s="165">
        <v>0</v>
      </c>
      <c r="H24" s="73">
        <f t="shared" si="8"/>
        <v>-100</v>
      </c>
      <c r="I24" s="165">
        <v>0</v>
      </c>
      <c r="J24" s="73" t="e">
        <f t="shared" si="9"/>
        <v>#DIV/0!</v>
      </c>
      <c r="K24" s="165">
        <v>0</v>
      </c>
      <c r="L24" s="73" t="e">
        <f t="shared" si="10"/>
        <v>#DIV/0!</v>
      </c>
      <c r="M24" s="165">
        <v>0</v>
      </c>
      <c r="N24" s="73" t="e">
        <f t="shared" si="11"/>
        <v>#DIV/0!</v>
      </c>
    </row>
    <row r="25" spans="1:14" s="163" customFormat="1" ht="35.25" customHeight="1">
      <c r="A25" s="164" t="s">
        <v>7</v>
      </c>
      <c r="B25" s="182">
        <v>2549.0824936900003</v>
      </c>
      <c r="C25" s="182">
        <v>2669.35791313</v>
      </c>
      <c r="D25" s="73">
        <f t="shared" si="6"/>
        <v>4.718380818891869</v>
      </c>
      <c r="E25" s="182">
        <v>2842.3251666799997</v>
      </c>
      <c r="F25" s="73">
        <f t="shared" si="7"/>
        <v>6.47973254913517</v>
      </c>
      <c r="G25" s="182">
        <v>2892.02234058</v>
      </c>
      <c r="H25" s="73">
        <f t="shared" si="8"/>
        <v>1.7484689817544585</v>
      </c>
      <c r="I25" s="182">
        <v>3079.0166708799998</v>
      </c>
      <c r="J25" s="73">
        <f t="shared" si="9"/>
        <v>6.4658674200455</v>
      </c>
      <c r="K25" s="182">
        <v>3177.3947155900005</v>
      </c>
      <c r="L25" s="73">
        <f t="shared" si="10"/>
        <v>3.1951124409431584</v>
      </c>
      <c r="M25" s="182">
        <v>2880.4618211129996</v>
      </c>
      <c r="N25" s="73">
        <f t="shared" si="11"/>
        <v>-9.345168638321486</v>
      </c>
    </row>
    <row r="26" spans="1:14" s="163" customFormat="1" ht="35.25" customHeight="1">
      <c r="A26" s="164" t="s">
        <v>8</v>
      </c>
      <c r="B26" s="182">
        <v>663.2472497299999</v>
      </c>
      <c r="C26" s="182">
        <v>728.21996746</v>
      </c>
      <c r="D26" s="73">
        <f t="shared" si="6"/>
        <v>9.796153358562698</v>
      </c>
      <c r="E26" s="182">
        <v>762.24289123</v>
      </c>
      <c r="F26" s="73">
        <f t="shared" si="7"/>
        <v>4.672066860329377</v>
      </c>
      <c r="G26" s="182">
        <v>748.2014179299999</v>
      </c>
      <c r="H26" s="73">
        <f t="shared" si="8"/>
        <v>-1.8421258448657976</v>
      </c>
      <c r="I26" s="182">
        <v>757.1472749899999</v>
      </c>
      <c r="J26" s="73">
        <f t="shared" si="9"/>
        <v>1.195648236640596</v>
      </c>
      <c r="K26" s="182">
        <v>732.7105913199999</v>
      </c>
      <c r="L26" s="73">
        <f t="shared" si="10"/>
        <v>-3.2274676905259585</v>
      </c>
      <c r="M26" s="182">
        <v>576.7186446909085</v>
      </c>
      <c r="N26" s="73">
        <f t="shared" si="11"/>
        <v>-21.289708170871027</v>
      </c>
    </row>
    <row r="27" spans="1:14" s="163" customFormat="1" ht="30" customHeight="1">
      <c r="A27" s="164" t="s">
        <v>314</v>
      </c>
      <c r="B27" s="165">
        <v>0</v>
      </c>
      <c r="C27" s="165">
        <v>0</v>
      </c>
      <c r="D27" s="73" t="e">
        <f t="shared" si="6"/>
        <v>#DIV/0!</v>
      </c>
      <c r="E27" s="165">
        <v>0</v>
      </c>
      <c r="F27" s="73" t="e">
        <f t="shared" si="7"/>
        <v>#DIV/0!</v>
      </c>
      <c r="G27" s="165">
        <v>0.3868229</v>
      </c>
      <c r="H27" s="73" t="e">
        <f t="shared" si="8"/>
        <v>#DIV/0!</v>
      </c>
      <c r="I27" s="165">
        <v>0</v>
      </c>
      <c r="J27" s="73">
        <f t="shared" si="9"/>
        <v>-100</v>
      </c>
      <c r="K27" s="165">
        <v>0</v>
      </c>
      <c r="L27" s="73" t="e">
        <f t="shared" si="10"/>
        <v>#DIV/0!</v>
      </c>
      <c r="M27" s="165">
        <v>0</v>
      </c>
      <c r="N27" s="73" t="e">
        <f t="shared" si="11"/>
        <v>#DIV/0!</v>
      </c>
    </row>
    <row r="28" spans="1:14" s="163" customFormat="1" ht="35.25" customHeight="1">
      <c r="A28" s="164" t="s">
        <v>9</v>
      </c>
      <c r="B28" s="165">
        <v>0</v>
      </c>
      <c r="C28" s="165">
        <v>0</v>
      </c>
      <c r="D28" s="73" t="e">
        <f t="shared" si="6"/>
        <v>#DIV/0!</v>
      </c>
      <c r="E28" s="165">
        <v>0</v>
      </c>
      <c r="F28" s="73" t="e">
        <f t="shared" si="7"/>
        <v>#DIV/0!</v>
      </c>
      <c r="G28" s="165">
        <v>0</v>
      </c>
      <c r="H28" s="73" t="e">
        <f t="shared" si="8"/>
        <v>#DIV/0!</v>
      </c>
      <c r="I28" s="165">
        <v>0</v>
      </c>
      <c r="J28" s="73" t="e">
        <f t="shared" si="9"/>
        <v>#DIV/0!</v>
      </c>
      <c r="K28" s="165">
        <v>0</v>
      </c>
      <c r="L28" s="73" t="e">
        <f t="shared" si="10"/>
        <v>#DIV/0!</v>
      </c>
      <c r="M28" s="165">
        <v>0</v>
      </c>
      <c r="N28" s="73" t="e">
        <f t="shared" si="11"/>
        <v>#DIV/0!</v>
      </c>
    </row>
    <row r="29" spans="1:14" s="163" customFormat="1" ht="35.25" customHeight="1">
      <c r="A29" s="164" t="s">
        <v>10</v>
      </c>
      <c r="B29" s="165">
        <v>209.98634701000003</v>
      </c>
      <c r="C29" s="165">
        <v>222.14573342</v>
      </c>
      <c r="D29" s="73">
        <f t="shared" si="6"/>
        <v>5.790560473639227</v>
      </c>
      <c r="E29" s="165">
        <v>225.76879105</v>
      </c>
      <c r="F29" s="73">
        <f t="shared" si="7"/>
        <v>1.6309373014831072</v>
      </c>
      <c r="G29" s="165">
        <v>215.14573232</v>
      </c>
      <c r="H29" s="73">
        <f t="shared" si="8"/>
        <v>-4.705282196265716</v>
      </c>
      <c r="I29" s="165">
        <v>234.97630447000003</v>
      </c>
      <c r="J29" s="73">
        <f t="shared" si="9"/>
        <v>9.21727423368303</v>
      </c>
      <c r="K29" s="165">
        <v>236.30283859250497</v>
      </c>
      <c r="L29" s="73">
        <f t="shared" si="10"/>
        <v>0.5645395289950609</v>
      </c>
      <c r="M29" s="165">
        <v>211.3784198</v>
      </c>
      <c r="N29" s="73">
        <f t="shared" si="11"/>
        <v>-10.547659495316587</v>
      </c>
    </row>
    <row r="30" spans="1:14" s="163" customFormat="1" ht="35.25" customHeight="1">
      <c r="A30" s="164" t="s">
        <v>11</v>
      </c>
      <c r="B30" s="182">
        <v>4.0268106</v>
      </c>
      <c r="C30" s="182">
        <v>4.74278171</v>
      </c>
      <c r="D30" s="73">
        <f t="shared" si="6"/>
        <v>17.780103936351015</v>
      </c>
      <c r="E30" s="182">
        <v>6.154</v>
      </c>
      <c r="F30" s="73">
        <f t="shared" si="7"/>
        <v>29.755075740139848</v>
      </c>
      <c r="G30" s="182">
        <v>7.32493382</v>
      </c>
      <c r="H30" s="73">
        <f t="shared" si="8"/>
        <v>19.027198895027627</v>
      </c>
      <c r="I30" s="182">
        <v>7.20543782</v>
      </c>
      <c r="J30" s="73">
        <f t="shared" si="9"/>
        <v>-1.6313594489240018</v>
      </c>
      <c r="K30" s="182">
        <v>7.7825464700000015</v>
      </c>
      <c r="L30" s="73">
        <f t="shared" si="10"/>
        <v>8.009348833711833</v>
      </c>
      <c r="M30" s="182">
        <v>6.0029105</v>
      </c>
      <c r="N30" s="73">
        <f t="shared" si="11"/>
        <v>-22.86701373207479</v>
      </c>
    </row>
    <row r="31" spans="1:14" s="163" customFormat="1" ht="35.25" customHeight="1">
      <c r="A31" s="180" t="s">
        <v>3</v>
      </c>
      <c r="B31" s="182">
        <f>SUM(B22:B30)</f>
        <v>7141.66532815</v>
      </c>
      <c r="C31" s="182">
        <f>SUM(C22:C30)</f>
        <v>7436.9833209</v>
      </c>
      <c r="D31" s="73">
        <f t="shared" si="6"/>
        <v>4.135141863704494</v>
      </c>
      <c r="E31" s="182">
        <f>SUM(E22:E30)</f>
        <v>8097.404648320001</v>
      </c>
      <c r="F31" s="73">
        <f t="shared" si="7"/>
        <v>8.880231391188316</v>
      </c>
      <c r="G31" s="182">
        <f>SUM(G22:G30)</f>
        <v>7904.107418780001</v>
      </c>
      <c r="H31" s="73">
        <f t="shared" si="8"/>
        <v>-2.387150425786164</v>
      </c>
      <c r="I31" s="182">
        <f>SUM(I22:I30)</f>
        <v>8393.656180979999</v>
      </c>
      <c r="J31" s="73">
        <f t="shared" si="9"/>
        <v>6.19359955858949</v>
      </c>
      <c r="K31" s="182">
        <f>SUM(K22:K30)</f>
        <v>8486.356624156162</v>
      </c>
      <c r="L31" s="73">
        <f t="shared" si="10"/>
        <v>1.104410773772487</v>
      </c>
      <c r="M31" s="182">
        <f>SUM(M22:M30)</f>
        <v>7717.268475813907</v>
      </c>
      <c r="N31" s="73">
        <f t="shared" si="11"/>
        <v>-9.062642337620703</v>
      </c>
    </row>
    <row r="32" s="163" customFormat="1" ht="35.25" customHeight="1"/>
    <row r="33" spans="1:14" s="163" customFormat="1" ht="35.25" customHeight="1">
      <c r="A33" s="247" t="s">
        <v>290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 s="163" customFormat="1" ht="35.25" customHeight="1">
      <c r="A34" s="247" t="s">
        <v>318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s="163" customFormat="1" ht="35.25" customHeight="1">
      <c r="A35" s="181"/>
      <c r="B35" s="181"/>
      <c r="C35" s="181"/>
      <c r="D35" s="181"/>
      <c r="E35" s="181"/>
      <c r="F35" s="181"/>
      <c r="G35" s="196"/>
      <c r="H35" s="196"/>
      <c r="I35" s="201"/>
      <c r="J35" s="201"/>
      <c r="K35" s="216"/>
      <c r="L35" s="216"/>
      <c r="M35" s="224"/>
      <c r="N35" s="224"/>
    </row>
    <row r="36" spans="1:14" s="163" customFormat="1" ht="35.25" customHeight="1">
      <c r="A36" s="181"/>
      <c r="B36" s="181"/>
      <c r="C36" s="181"/>
      <c r="D36" s="181" t="s">
        <v>59</v>
      </c>
      <c r="E36" s="181"/>
      <c r="F36" s="186" t="s">
        <v>59</v>
      </c>
      <c r="G36" s="196"/>
      <c r="H36" s="186" t="s">
        <v>59</v>
      </c>
      <c r="I36" s="201"/>
      <c r="J36" s="186" t="s">
        <v>59</v>
      </c>
      <c r="K36" s="216"/>
      <c r="L36" s="186" t="s">
        <v>59</v>
      </c>
      <c r="M36" s="224"/>
      <c r="N36" s="186" t="s">
        <v>0</v>
      </c>
    </row>
    <row r="37" spans="1:14" s="163" customFormat="1" ht="35.25" customHeight="1">
      <c r="A37" s="180" t="s">
        <v>1</v>
      </c>
      <c r="B37" s="180">
        <v>2557</v>
      </c>
      <c r="C37" s="180">
        <v>2558</v>
      </c>
      <c r="D37" s="73" t="s">
        <v>2</v>
      </c>
      <c r="E37" s="180">
        <v>2559</v>
      </c>
      <c r="F37" s="73" t="s">
        <v>2</v>
      </c>
      <c r="G37" s="180">
        <v>2560</v>
      </c>
      <c r="H37" s="73" t="s">
        <v>2</v>
      </c>
      <c r="I37" s="180">
        <v>2561</v>
      </c>
      <c r="J37" s="73" t="s">
        <v>2</v>
      </c>
      <c r="K37" s="180">
        <v>2562</v>
      </c>
      <c r="L37" s="73" t="s">
        <v>2</v>
      </c>
      <c r="M37" s="180">
        <v>2563</v>
      </c>
      <c r="N37" s="73" t="s">
        <v>2</v>
      </c>
    </row>
    <row r="38" spans="1:14" s="163" customFormat="1" ht="35.25" customHeight="1">
      <c r="A38" s="164" t="s">
        <v>4</v>
      </c>
      <c r="B38" s="182">
        <v>497.83767035000005</v>
      </c>
      <c r="C38" s="182">
        <v>520.42649436</v>
      </c>
      <c r="D38" s="73">
        <f aca="true" t="shared" si="12" ref="D38:D47">(C38-B38)/B38*100</f>
        <v>4.537387456863013</v>
      </c>
      <c r="E38" s="182">
        <v>560.41750786</v>
      </c>
      <c r="F38" s="73">
        <f aca="true" t="shared" si="13" ref="F38:F47">(E38-C38)/C38*100</f>
        <v>7.684277017675548</v>
      </c>
      <c r="G38" s="182">
        <v>659.3367069999999</v>
      </c>
      <c r="H38" s="73">
        <f aca="true" t="shared" si="14" ref="H38:H47">(G38-E38)/E38*100</f>
        <v>17.650983017595394</v>
      </c>
      <c r="I38" s="182">
        <v>682.2942019100001</v>
      </c>
      <c r="J38" s="73">
        <f aca="true" t="shared" si="15" ref="J38:J47">(I38-G38)/G38*100</f>
        <v>3.4819075999055746</v>
      </c>
      <c r="K38" s="182">
        <v>730.1364826063005</v>
      </c>
      <c r="L38" s="73">
        <f aca="true" t="shared" si="16" ref="L38:L47">(K38-I38)/I38*100</f>
        <v>7.011972337207584</v>
      </c>
      <c r="M38" s="182">
        <v>672.2821765599999</v>
      </c>
      <c r="N38" s="73">
        <f aca="true" t="shared" si="17" ref="N38:N47">(M38-K38)/K38*100</f>
        <v>-7.923765956713115</v>
      </c>
    </row>
    <row r="39" spans="1:14" s="163" customFormat="1" ht="35.25" customHeight="1">
      <c r="A39" s="164" t="s">
        <v>5</v>
      </c>
      <c r="B39" s="182">
        <v>400.33136893999995</v>
      </c>
      <c r="C39" s="182">
        <v>411.8439659</v>
      </c>
      <c r="D39" s="73">
        <f t="shared" si="12"/>
        <v>2.8757668904345874</v>
      </c>
      <c r="E39" s="182">
        <v>441.02509876000005</v>
      </c>
      <c r="F39" s="73">
        <f t="shared" si="13"/>
        <v>7.085482676972261</v>
      </c>
      <c r="G39" s="182">
        <v>481.74326092</v>
      </c>
      <c r="H39" s="73">
        <f t="shared" si="14"/>
        <v>9.232617888298062</v>
      </c>
      <c r="I39" s="182">
        <v>598.97112528</v>
      </c>
      <c r="J39" s="73">
        <f t="shared" si="15"/>
        <v>24.334095330389538</v>
      </c>
      <c r="K39" s="182">
        <v>659.2842002100001</v>
      </c>
      <c r="L39" s="73">
        <f t="shared" si="16"/>
        <v>10.069446152651453</v>
      </c>
      <c r="M39" s="182">
        <v>652.0958369299997</v>
      </c>
      <c r="N39" s="73">
        <f t="shared" si="17"/>
        <v>-1.0903284619456586</v>
      </c>
    </row>
    <row r="40" spans="1:14" s="163" customFormat="1" ht="35.25" customHeight="1">
      <c r="A40" s="164" t="s">
        <v>6</v>
      </c>
      <c r="B40" s="183">
        <v>0</v>
      </c>
      <c r="C40" s="183">
        <v>0</v>
      </c>
      <c r="D40" s="73" t="e">
        <f t="shared" si="12"/>
        <v>#DIV/0!</v>
      </c>
      <c r="E40" s="183">
        <v>0.0005095</v>
      </c>
      <c r="F40" s="73" t="e">
        <f t="shared" si="13"/>
        <v>#DIV/0!</v>
      </c>
      <c r="G40" s="183">
        <v>0</v>
      </c>
      <c r="H40" s="73">
        <f t="shared" si="14"/>
        <v>-100</v>
      </c>
      <c r="I40" s="183">
        <v>0</v>
      </c>
      <c r="J40" s="73" t="e">
        <f t="shared" si="15"/>
        <v>#DIV/0!</v>
      </c>
      <c r="K40" s="183">
        <v>0</v>
      </c>
      <c r="L40" s="73" t="e">
        <f t="shared" si="16"/>
        <v>#DIV/0!</v>
      </c>
      <c r="M40" s="183">
        <v>0</v>
      </c>
      <c r="N40" s="73" t="e">
        <f t="shared" si="17"/>
        <v>#DIV/0!</v>
      </c>
    </row>
    <row r="41" spans="1:14" ht="35.25" customHeight="1">
      <c r="A41" s="5" t="s">
        <v>7</v>
      </c>
      <c r="B41" s="44">
        <v>716.25487359</v>
      </c>
      <c r="C41" s="44">
        <v>777.9730338899999</v>
      </c>
      <c r="D41" s="4">
        <f t="shared" si="12"/>
        <v>8.616787483854349</v>
      </c>
      <c r="E41" s="44">
        <v>864.62516583</v>
      </c>
      <c r="F41" s="4">
        <f t="shared" si="13"/>
        <v>11.138192220715473</v>
      </c>
      <c r="G41" s="44">
        <v>944.6039717900002</v>
      </c>
      <c r="H41" s="4">
        <f t="shared" si="14"/>
        <v>9.2501131265621</v>
      </c>
      <c r="I41" s="44">
        <v>1120.0776890999998</v>
      </c>
      <c r="J41" s="4">
        <f t="shared" si="15"/>
        <v>18.57643229865755</v>
      </c>
      <c r="K41" s="44">
        <v>1323.6874844400002</v>
      </c>
      <c r="L41" s="4">
        <f t="shared" si="16"/>
        <v>18.178185077822953</v>
      </c>
      <c r="M41" s="44">
        <v>1353.462699195</v>
      </c>
      <c r="N41" s="4">
        <f t="shared" si="17"/>
        <v>2.2494142390109904</v>
      </c>
    </row>
    <row r="42" spans="1:14" ht="35.25" customHeight="1">
      <c r="A42" s="5" t="s">
        <v>8</v>
      </c>
      <c r="B42" s="44">
        <v>371.07305067</v>
      </c>
      <c r="C42" s="44">
        <v>359.92517485</v>
      </c>
      <c r="D42" s="4">
        <f t="shared" si="12"/>
        <v>-3.004226741842785</v>
      </c>
      <c r="E42" s="44">
        <v>347.38827023</v>
      </c>
      <c r="F42" s="4">
        <f t="shared" si="13"/>
        <v>-3.4831974799275502</v>
      </c>
      <c r="G42" s="44">
        <v>313.16178252</v>
      </c>
      <c r="H42" s="4">
        <f t="shared" si="14"/>
        <v>-9.85251680701229</v>
      </c>
      <c r="I42" s="44">
        <v>363.06976379</v>
      </c>
      <c r="J42" s="4">
        <f t="shared" si="15"/>
        <v>15.936804570593695</v>
      </c>
      <c r="K42" s="44">
        <v>356.91874273</v>
      </c>
      <c r="L42" s="4">
        <f t="shared" si="16"/>
        <v>-1.6941705626464016</v>
      </c>
      <c r="M42" s="44">
        <v>378.36263152727275</v>
      </c>
      <c r="N42" s="4">
        <f t="shared" si="17"/>
        <v>6.0080590425856375</v>
      </c>
    </row>
    <row r="43" spans="1:14" ht="30" customHeight="1">
      <c r="A43" s="5" t="s">
        <v>314</v>
      </c>
      <c r="B43" s="6">
        <v>0</v>
      </c>
      <c r="C43" s="6">
        <v>0</v>
      </c>
      <c r="D43" s="4" t="e">
        <f t="shared" si="12"/>
        <v>#DIV/0!</v>
      </c>
      <c r="E43" s="6">
        <v>0</v>
      </c>
      <c r="F43" s="4" t="e">
        <f t="shared" si="13"/>
        <v>#DIV/0!</v>
      </c>
      <c r="G43" s="6">
        <v>0</v>
      </c>
      <c r="H43" s="4" t="e">
        <f t="shared" si="14"/>
        <v>#DIV/0!</v>
      </c>
      <c r="I43" s="6">
        <v>0</v>
      </c>
      <c r="J43" s="4" t="e">
        <f t="shared" si="15"/>
        <v>#DIV/0!</v>
      </c>
      <c r="K43" s="6">
        <v>0</v>
      </c>
      <c r="L43" s="4" t="e">
        <f t="shared" si="16"/>
        <v>#DIV/0!</v>
      </c>
      <c r="M43" s="6">
        <v>0</v>
      </c>
      <c r="N43" s="4" t="e">
        <f t="shared" si="17"/>
        <v>#DIV/0!</v>
      </c>
    </row>
    <row r="44" spans="1:14" ht="35.25" customHeight="1">
      <c r="A44" s="5" t="s">
        <v>9</v>
      </c>
      <c r="B44" s="46">
        <v>0</v>
      </c>
      <c r="C44" s="46">
        <v>0</v>
      </c>
      <c r="D44" s="4" t="e">
        <f t="shared" si="12"/>
        <v>#DIV/0!</v>
      </c>
      <c r="E44" s="46">
        <v>0</v>
      </c>
      <c r="F44" s="4" t="e">
        <f t="shared" si="13"/>
        <v>#DIV/0!</v>
      </c>
      <c r="G44" s="46">
        <v>0</v>
      </c>
      <c r="H44" s="4" t="e">
        <f t="shared" si="14"/>
        <v>#DIV/0!</v>
      </c>
      <c r="I44" s="46">
        <v>0</v>
      </c>
      <c r="J44" s="4" t="e">
        <f t="shared" si="15"/>
        <v>#DIV/0!</v>
      </c>
      <c r="K44" s="46">
        <v>0</v>
      </c>
      <c r="L44" s="4" t="e">
        <f t="shared" si="16"/>
        <v>#DIV/0!</v>
      </c>
      <c r="M44" s="46">
        <v>0</v>
      </c>
      <c r="N44" s="4" t="e">
        <f t="shared" si="17"/>
        <v>#DIV/0!</v>
      </c>
    </row>
    <row r="45" spans="1:14" ht="35.25" customHeight="1">
      <c r="A45" s="5" t="s">
        <v>10</v>
      </c>
      <c r="B45" s="6">
        <v>62.97588622000001</v>
      </c>
      <c r="C45" s="6">
        <v>66.28199605</v>
      </c>
      <c r="D45" s="4">
        <f t="shared" si="12"/>
        <v>5.249802787134159</v>
      </c>
      <c r="E45" s="6">
        <v>70.89181192</v>
      </c>
      <c r="F45" s="4">
        <f t="shared" si="13"/>
        <v>6.95485372305711</v>
      </c>
      <c r="G45" s="6">
        <v>61.69510962999999</v>
      </c>
      <c r="H45" s="4">
        <f t="shared" si="14"/>
        <v>-12.97286956126654</v>
      </c>
      <c r="I45" s="6">
        <v>76.07620053000001</v>
      </c>
      <c r="J45" s="4">
        <f t="shared" si="15"/>
        <v>23.309936535078364</v>
      </c>
      <c r="K45" s="6">
        <v>85.37294168887489</v>
      </c>
      <c r="L45" s="4">
        <f t="shared" si="16"/>
        <v>12.220301610894445</v>
      </c>
      <c r="M45" s="6">
        <v>74.85316712</v>
      </c>
      <c r="N45" s="4">
        <f t="shared" si="17"/>
        <v>-12.322141372628543</v>
      </c>
    </row>
    <row r="46" spans="1:14" ht="35.25" customHeight="1">
      <c r="A46" s="5" t="s">
        <v>11</v>
      </c>
      <c r="B46" s="44">
        <v>2.2819245000000006</v>
      </c>
      <c r="C46" s="44">
        <v>2.6842114999999995</v>
      </c>
      <c r="D46" s="4">
        <f t="shared" si="12"/>
        <v>17.629286157364053</v>
      </c>
      <c r="E46" s="44">
        <v>3.0732000000000004</v>
      </c>
      <c r="F46" s="4">
        <f t="shared" si="13"/>
        <v>14.491723174571039</v>
      </c>
      <c r="G46" s="44">
        <v>3.7247110000000005</v>
      </c>
      <c r="H46" s="4">
        <f t="shared" si="14"/>
        <v>21.19975920864246</v>
      </c>
      <c r="I46" s="44">
        <v>3.5982229999999995</v>
      </c>
      <c r="J46" s="4">
        <f t="shared" si="15"/>
        <v>-3.395914474975401</v>
      </c>
      <c r="K46" s="44">
        <v>3.6521829999999995</v>
      </c>
      <c r="L46" s="4">
        <f t="shared" si="16"/>
        <v>1.4996291224862945</v>
      </c>
      <c r="M46" s="44">
        <v>3.0492635</v>
      </c>
      <c r="N46" s="4">
        <f t="shared" si="17"/>
        <v>-16.508469044404393</v>
      </c>
    </row>
    <row r="47" spans="1:14" ht="35.25" customHeight="1">
      <c r="A47" s="3" t="s">
        <v>3</v>
      </c>
      <c r="B47" s="44">
        <f>SUM(B38:B46)</f>
        <v>2050.75477427</v>
      </c>
      <c r="C47" s="44">
        <f>SUM(C38:C46)</f>
        <v>2139.1348765499997</v>
      </c>
      <c r="D47" s="4">
        <f t="shared" si="12"/>
        <v>4.309637767951081</v>
      </c>
      <c r="E47" s="44">
        <f>SUM(E38:E46)</f>
        <v>2287.4215641</v>
      </c>
      <c r="F47" s="4">
        <f t="shared" si="13"/>
        <v>6.932086853221586</v>
      </c>
      <c r="G47" s="44">
        <f>SUM(G38:G46)</f>
        <v>2464.26554286</v>
      </c>
      <c r="H47" s="4">
        <f t="shared" si="14"/>
        <v>7.731149410125473</v>
      </c>
      <c r="I47" s="44">
        <f>SUM(I38:I46)</f>
        <v>2844.0872036099995</v>
      </c>
      <c r="J47" s="4">
        <f t="shared" si="15"/>
        <v>15.413179064671029</v>
      </c>
      <c r="K47" s="44">
        <f>SUM(K38:K46)</f>
        <v>3159.0520346751755</v>
      </c>
      <c r="L47" s="4">
        <f t="shared" si="16"/>
        <v>11.074373200139263</v>
      </c>
      <c r="M47" s="44">
        <f>SUM(M38:M46)</f>
        <v>3134.1057748322723</v>
      </c>
      <c r="N47" s="4">
        <f t="shared" si="17"/>
        <v>-0.7896754966072663</v>
      </c>
    </row>
    <row r="49" spans="1:14" ht="35.25" customHeight="1">
      <c r="A49" s="244" t="s">
        <v>160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</row>
    <row r="50" spans="1:14" ht="35.25" customHeight="1">
      <c r="A50" s="244" t="s">
        <v>318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</row>
    <row r="51" spans="1:14" ht="35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35.25" customHeight="1">
      <c r="A52" s="1"/>
      <c r="B52" s="1"/>
      <c r="C52" s="1"/>
      <c r="D52" s="1" t="s">
        <v>59</v>
      </c>
      <c r="E52" s="1"/>
      <c r="F52" s="117" t="s">
        <v>59</v>
      </c>
      <c r="G52" s="1"/>
      <c r="H52" s="117" t="s">
        <v>59</v>
      </c>
      <c r="I52" s="1"/>
      <c r="J52" s="117" t="s">
        <v>59</v>
      </c>
      <c r="K52" s="1"/>
      <c r="L52" s="117" t="s">
        <v>59</v>
      </c>
      <c r="M52" s="1"/>
      <c r="N52" s="117" t="s">
        <v>0</v>
      </c>
    </row>
    <row r="53" spans="1:14" ht="35.25" customHeight="1">
      <c r="A53" s="3" t="s">
        <v>1</v>
      </c>
      <c r="B53" s="3">
        <v>2557</v>
      </c>
      <c r="C53" s="3">
        <v>2558</v>
      </c>
      <c r="D53" s="4" t="s">
        <v>2</v>
      </c>
      <c r="E53" s="3">
        <v>2559</v>
      </c>
      <c r="F53" s="4" t="s">
        <v>2</v>
      </c>
      <c r="G53" s="3">
        <v>2560</v>
      </c>
      <c r="H53" s="4" t="s">
        <v>2</v>
      </c>
      <c r="I53" s="3">
        <v>2561</v>
      </c>
      <c r="J53" s="4" t="s">
        <v>2</v>
      </c>
      <c r="K53" s="3">
        <v>2562</v>
      </c>
      <c r="L53" s="4" t="s">
        <v>2</v>
      </c>
      <c r="M53" s="3">
        <v>2563</v>
      </c>
      <c r="N53" s="4" t="s">
        <v>2</v>
      </c>
    </row>
    <row r="54" spans="1:14" ht="35.25" customHeight="1">
      <c r="A54" s="5" t="s">
        <v>4</v>
      </c>
      <c r="B54" s="44">
        <v>485.32524136</v>
      </c>
      <c r="C54" s="44">
        <v>512.0975660600001</v>
      </c>
      <c r="D54" s="4">
        <f aca="true" t="shared" si="18" ref="D54:D63">(C54-B54)/B54*100</f>
        <v>5.5163676682007035</v>
      </c>
      <c r="E54" s="44">
        <v>542.72285101</v>
      </c>
      <c r="F54" s="4">
        <f aca="true" t="shared" si="19" ref="F54:F63">(E54-C54)/C54*100</f>
        <v>5.980361356845758</v>
      </c>
      <c r="G54" s="44">
        <v>442.18127501</v>
      </c>
      <c r="H54" s="4">
        <f aca="true" t="shared" si="20" ref="H54:H63">(G54-E54)/E54*100</f>
        <v>-18.525399439675976</v>
      </c>
      <c r="I54" s="44">
        <v>439.43689621</v>
      </c>
      <c r="J54" s="4">
        <f aca="true" t="shared" si="21" ref="J54:J63">(I54-G54)/G54*100</f>
        <v>-0.6206456390397644</v>
      </c>
      <c r="K54" s="44">
        <v>444.89875098205016</v>
      </c>
      <c r="L54" s="4">
        <f aca="true" t="shared" si="22" ref="L54:L63">(K54-I54)/I54*100</f>
        <v>1.2429212974961574</v>
      </c>
      <c r="M54" s="44">
        <v>415.0301992699998</v>
      </c>
      <c r="N54" s="4">
        <f aca="true" t="shared" si="23" ref="N54:N63">(M54-K54)/K54*100</f>
        <v>-6.713561601627297</v>
      </c>
    </row>
    <row r="55" spans="1:14" ht="35.25" customHeight="1">
      <c r="A55" s="5" t="s">
        <v>5</v>
      </c>
      <c r="B55" s="44">
        <v>576.5884818300001</v>
      </c>
      <c r="C55" s="44">
        <v>605.8895800099999</v>
      </c>
      <c r="D55" s="4">
        <f t="shared" si="18"/>
        <v>5.081804285615072</v>
      </c>
      <c r="E55" s="44">
        <v>509.02936053000013</v>
      </c>
      <c r="F55" s="4">
        <f t="shared" si="19"/>
        <v>-15.986447477509211</v>
      </c>
      <c r="G55" s="44">
        <v>412.33147420999995</v>
      </c>
      <c r="H55" s="4">
        <f t="shared" si="20"/>
        <v>-18.99652433001479</v>
      </c>
      <c r="I55" s="44">
        <v>420.77960118000004</v>
      </c>
      <c r="J55" s="4">
        <f t="shared" si="21"/>
        <v>2.048867840173042</v>
      </c>
      <c r="K55" s="44">
        <v>451.89158705</v>
      </c>
      <c r="L55" s="4">
        <f t="shared" si="22"/>
        <v>7.393891192147156</v>
      </c>
      <c r="M55" s="44">
        <v>422.85793335999995</v>
      </c>
      <c r="N55" s="4">
        <f t="shared" si="23"/>
        <v>-6.424915736877304</v>
      </c>
    </row>
    <row r="56" spans="1:14" ht="35.25" customHeight="1">
      <c r="A56" s="5" t="s">
        <v>6</v>
      </c>
      <c r="B56" s="46">
        <v>0</v>
      </c>
      <c r="C56" s="46">
        <v>0</v>
      </c>
      <c r="D56" s="4" t="e">
        <f t="shared" si="18"/>
        <v>#DIV/0!</v>
      </c>
      <c r="E56" s="46">
        <v>3.7099999999918508E-06</v>
      </c>
      <c r="F56" s="4" t="e">
        <f t="shared" si="19"/>
        <v>#DIV/0!</v>
      </c>
      <c r="G56" s="46">
        <v>0</v>
      </c>
      <c r="H56" s="4">
        <f t="shared" si="20"/>
        <v>-100</v>
      </c>
      <c r="I56" s="46">
        <v>0</v>
      </c>
      <c r="J56" s="4" t="e">
        <f t="shared" si="21"/>
        <v>#DIV/0!</v>
      </c>
      <c r="K56" s="46">
        <v>0</v>
      </c>
      <c r="L56" s="4" t="e">
        <f t="shared" si="22"/>
        <v>#DIV/0!</v>
      </c>
      <c r="M56" s="46">
        <v>0</v>
      </c>
      <c r="N56" s="4" t="e">
        <f t="shared" si="23"/>
        <v>#DIV/0!</v>
      </c>
    </row>
    <row r="57" spans="1:14" ht="35.25" customHeight="1">
      <c r="A57" s="5" t="s">
        <v>7</v>
      </c>
      <c r="B57" s="44">
        <v>746.58112126</v>
      </c>
      <c r="C57" s="44">
        <v>793.4398640899999</v>
      </c>
      <c r="D57" s="4">
        <f t="shared" si="18"/>
        <v>6.276443576676126</v>
      </c>
      <c r="E57" s="44">
        <v>830.4962667300001</v>
      </c>
      <c r="F57" s="4">
        <f t="shared" si="19"/>
        <v>4.67034797684389</v>
      </c>
      <c r="G57" s="44">
        <v>769.54540032</v>
      </c>
      <c r="H57" s="4">
        <f t="shared" si="20"/>
        <v>-7.339089752924279</v>
      </c>
      <c r="I57" s="44">
        <v>798.9750732699999</v>
      </c>
      <c r="J57" s="4">
        <f t="shared" si="21"/>
        <v>3.824293269476005</v>
      </c>
      <c r="K57" s="44">
        <v>832.49292791</v>
      </c>
      <c r="L57" s="4">
        <f t="shared" si="22"/>
        <v>4.195106425888874</v>
      </c>
      <c r="M57" s="44">
        <v>821.4377705999999</v>
      </c>
      <c r="N57" s="4">
        <f t="shared" si="23"/>
        <v>-1.327958105032131</v>
      </c>
    </row>
    <row r="58" spans="1:14" ht="35.25" customHeight="1">
      <c r="A58" s="5" t="s">
        <v>8</v>
      </c>
      <c r="B58" s="44">
        <v>83.15805195</v>
      </c>
      <c r="C58" s="44">
        <v>87.97777365</v>
      </c>
      <c r="D58" s="4">
        <f t="shared" si="18"/>
        <v>5.795856909801027</v>
      </c>
      <c r="E58" s="44">
        <v>83.09506259</v>
      </c>
      <c r="F58" s="4">
        <f t="shared" si="19"/>
        <v>-5.549937055039361</v>
      </c>
      <c r="G58" s="44">
        <v>77.63140270000001</v>
      </c>
      <c r="H58" s="4">
        <f t="shared" si="20"/>
        <v>-6.5751919785634865</v>
      </c>
      <c r="I58" s="44">
        <v>97.02072858</v>
      </c>
      <c r="J58" s="4">
        <f t="shared" si="21"/>
        <v>24.976137498028212</v>
      </c>
      <c r="K58" s="44">
        <v>86.02199132</v>
      </c>
      <c r="L58" s="4">
        <f t="shared" si="22"/>
        <v>-11.336481822985707</v>
      </c>
      <c r="M58" s="44">
        <v>82.38689938727242</v>
      </c>
      <c r="N58" s="4">
        <f t="shared" si="23"/>
        <v>-4.225770500016805</v>
      </c>
    </row>
    <row r="59" spans="1:14" ht="30" customHeight="1">
      <c r="A59" s="5" t="s">
        <v>314</v>
      </c>
      <c r="B59" s="6">
        <v>0</v>
      </c>
      <c r="C59" s="6">
        <v>0</v>
      </c>
      <c r="D59" s="4" t="e">
        <f t="shared" si="18"/>
        <v>#DIV/0!</v>
      </c>
      <c r="E59" s="6">
        <v>0</v>
      </c>
      <c r="F59" s="4" t="e">
        <f t="shared" si="19"/>
        <v>#DIV/0!</v>
      </c>
      <c r="G59" s="6">
        <v>0</v>
      </c>
      <c r="H59" s="4" t="e">
        <f t="shared" si="20"/>
        <v>#DIV/0!</v>
      </c>
      <c r="I59" s="6">
        <v>0</v>
      </c>
      <c r="J59" s="4" t="e">
        <f t="shared" si="21"/>
        <v>#DIV/0!</v>
      </c>
      <c r="K59" s="6">
        <v>0</v>
      </c>
      <c r="L59" s="4" t="e">
        <f t="shared" si="22"/>
        <v>#DIV/0!</v>
      </c>
      <c r="M59" s="6">
        <v>0</v>
      </c>
      <c r="N59" s="4" t="e">
        <f t="shared" si="23"/>
        <v>#DIV/0!</v>
      </c>
    </row>
    <row r="60" spans="1:14" ht="35.25" customHeight="1">
      <c r="A60" s="5" t="s">
        <v>9</v>
      </c>
      <c r="B60" s="6">
        <v>0</v>
      </c>
      <c r="C60" s="6">
        <v>0</v>
      </c>
      <c r="D60" s="4" t="e">
        <f t="shared" si="18"/>
        <v>#DIV/0!</v>
      </c>
      <c r="E60" s="6">
        <v>0</v>
      </c>
      <c r="F60" s="4" t="e">
        <f t="shared" si="19"/>
        <v>#DIV/0!</v>
      </c>
      <c r="G60" s="6">
        <v>0</v>
      </c>
      <c r="H60" s="4" t="e">
        <f t="shared" si="20"/>
        <v>#DIV/0!</v>
      </c>
      <c r="I60" s="6">
        <v>0</v>
      </c>
      <c r="J60" s="4" t="e">
        <f t="shared" si="21"/>
        <v>#DIV/0!</v>
      </c>
      <c r="K60" s="6">
        <v>0</v>
      </c>
      <c r="L60" s="4" t="e">
        <f t="shared" si="22"/>
        <v>#DIV/0!</v>
      </c>
      <c r="M60" s="6">
        <v>0</v>
      </c>
      <c r="N60" s="4" t="e">
        <f t="shared" si="23"/>
        <v>#DIV/0!</v>
      </c>
    </row>
    <row r="61" spans="1:14" ht="35.25" customHeight="1">
      <c r="A61" s="5" t="s">
        <v>10</v>
      </c>
      <c r="B61" s="6">
        <v>58.35356338</v>
      </c>
      <c r="C61" s="6">
        <v>58.70572375</v>
      </c>
      <c r="D61" s="4">
        <f t="shared" si="18"/>
        <v>0.6034941991575082</v>
      </c>
      <c r="E61" s="6">
        <v>62.79166415</v>
      </c>
      <c r="F61" s="4">
        <f t="shared" si="19"/>
        <v>6.960037521043263</v>
      </c>
      <c r="G61" s="6">
        <v>60.4621434</v>
      </c>
      <c r="H61" s="4">
        <f t="shared" si="20"/>
        <v>-3.709920387577433</v>
      </c>
      <c r="I61" s="6">
        <v>60.606799009999996</v>
      </c>
      <c r="J61" s="4">
        <f t="shared" si="21"/>
        <v>0.23924988739316477</v>
      </c>
      <c r="K61" s="6">
        <v>66.5819535859076</v>
      </c>
      <c r="L61" s="4">
        <f t="shared" si="22"/>
        <v>9.858884932896249</v>
      </c>
      <c r="M61" s="6">
        <v>58.563961190000015</v>
      </c>
      <c r="N61" s="4">
        <f t="shared" si="23"/>
        <v>-12.042290687013773</v>
      </c>
    </row>
    <row r="62" spans="1:14" ht="35.25" customHeight="1">
      <c r="A62" s="5" t="s">
        <v>11</v>
      </c>
      <c r="B62" s="44">
        <v>2.15700314</v>
      </c>
      <c r="C62" s="44">
        <v>2.4590765599999997</v>
      </c>
      <c r="D62" s="4">
        <f t="shared" si="18"/>
        <v>14.004310628866293</v>
      </c>
      <c r="E62" s="44">
        <v>3.1187000000000005</v>
      </c>
      <c r="F62" s="4">
        <f t="shared" si="19"/>
        <v>26.824030236781272</v>
      </c>
      <c r="G62" s="44">
        <v>3.5146060000000006</v>
      </c>
      <c r="H62" s="4">
        <f t="shared" si="20"/>
        <v>12.694584281912336</v>
      </c>
      <c r="I62" s="44">
        <v>3.141805</v>
      </c>
      <c r="J62" s="4">
        <f t="shared" si="21"/>
        <v>-10.607191816095469</v>
      </c>
      <c r="K62" s="44">
        <v>2.9948185599999997</v>
      </c>
      <c r="L62" s="4">
        <f t="shared" si="22"/>
        <v>-4.678407475957307</v>
      </c>
      <c r="M62" s="44">
        <v>2.4114375</v>
      </c>
      <c r="N62" s="4">
        <f t="shared" si="23"/>
        <v>-19.479679597017054</v>
      </c>
    </row>
    <row r="63" spans="1:14" ht="35.25" customHeight="1">
      <c r="A63" s="3" t="s">
        <v>3</v>
      </c>
      <c r="B63" s="44">
        <f>SUM(B54:B62)</f>
        <v>1952.16346292</v>
      </c>
      <c r="C63" s="44">
        <f>SUM(C54:C62)</f>
        <v>2060.56958412</v>
      </c>
      <c r="D63" s="4">
        <f t="shared" si="18"/>
        <v>5.553127248772938</v>
      </c>
      <c r="E63" s="44">
        <f>SUM(E54:E62)</f>
        <v>2031.2539087200005</v>
      </c>
      <c r="F63" s="4">
        <f t="shared" si="19"/>
        <v>-1.4226976669909064</v>
      </c>
      <c r="G63" s="44">
        <f>SUM(G54:G62)</f>
        <v>1765.66630164</v>
      </c>
      <c r="H63" s="4">
        <f t="shared" si="20"/>
        <v>-13.07505703446799</v>
      </c>
      <c r="I63" s="44">
        <f>SUM(I54:I62)</f>
        <v>1819.96090325</v>
      </c>
      <c r="J63" s="4">
        <f t="shared" si="21"/>
        <v>3.0750205494418528</v>
      </c>
      <c r="K63" s="44">
        <f>SUM(K54:K62)</f>
        <v>1884.8820294079578</v>
      </c>
      <c r="L63" s="4">
        <f t="shared" si="22"/>
        <v>3.5671714728610233</v>
      </c>
      <c r="M63" s="44">
        <f>SUM(M54:M62)</f>
        <v>1802.6882013072723</v>
      </c>
      <c r="N63" s="4">
        <f t="shared" si="23"/>
        <v>-4.360688192592226</v>
      </c>
    </row>
    <row r="64" ht="35.25" customHeight="1">
      <c r="A64" s="13"/>
    </row>
    <row r="65" spans="1:14" ht="35.25" customHeight="1">
      <c r="A65" s="244" t="s">
        <v>154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</row>
    <row r="66" spans="1:14" ht="35.25" customHeight="1">
      <c r="A66" s="244" t="s">
        <v>318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</row>
    <row r="67" spans="1:14" ht="3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35.25" customHeight="1">
      <c r="A68" s="1"/>
      <c r="B68" s="1"/>
      <c r="C68" s="1"/>
      <c r="D68" s="1" t="s">
        <v>59</v>
      </c>
      <c r="E68" s="1"/>
      <c r="F68" s="117" t="s">
        <v>59</v>
      </c>
      <c r="G68" s="1"/>
      <c r="H68" s="117" t="s">
        <v>59</v>
      </c>
      <c r="I68" s="1"/>
      <c r="J68" s="117" t="s">
        <v>59</v>
      </c>
      <c r="K68" s="1"/>
      <c r="L68" s="117" t="s">
        <v>59</v>
      </c>
      <c r="M68" s="1"/>
      <c r="N68" s="117" t="s">
        <v>0</v>
      </c>
    </row>
    <row r="69" spans="1:14" ht="35.25" customHeight="1">
      <c r="A69" s="3" t="s">
        <v>1</v>
      </c>
      <c r="B69" s="3">
        <v>2557</v>
      </c>
      <c r="C69" s="3">
        <v>2558</v>
      </c>
      <c r="D69" s="4" t="s">
        <v>2</v>
      </c>
      <c r="E69" s="3">
        <v>2559</v>
      </c>
      <c r="F69" s="4" t="s">
        <v>2</v>
      </c>
      <c r="G69" s="3">
        <v>2560</v>
      </c>
      <c r="H69" s="4" t="s">
        <v>2</v>
      </c>
      <c r="I69" s="3">
        <v>2561</v>
      </c>
      <c r="J69" s="4" t="s">
        <v>2</v>
      </c>
      <c r="K69" s="3">
        <v>2562</v>
      </c>
      <c r="L69" s="4" t="s">
        <v>2</v>
      </c>
      <c r="M69" s="3">
        <v>2563</v>
      </c>
      <c r="N69" s="4" t="s">
        <v>2</v>
      </c>
    </row>
    <row r="70" spans="1:14" ht="35.25" customHeight="1">
      <c r="A70" s="5" t="s">
        <v>4</v>
      </c>
      <c r="B70" s="44">
        <v>76.61675618</v>
      </c>
      <c r="C70" s="44">
        <v>87.18627842000001</v>
      </c>
      <c r="D70" s="4">
        <f aca="true" t="shared" si="24" ref="D70:D79">(C70-B70)/B70*100</f>
        <v>13.795314193632066</v>
      </c>
      <c r="E70" s="44">
        <v>113.05934745</v>
      </c>
      <c r="F70" s="4">
        <f aca="true" t="shared" si="25" ref="F70:F79">(E70-C70)/C70*100</f>
        <v>29.675620405956987</v>
      </c>
      <c r="G70" s="44">
        <v>81.43463069999999</v>
      </c>
      <c r="H70" s="4">
        <f aca="true" t="shared" si="26" ref="H70:H79">(G70-E70)/E70*100</f>
        <v>-27.971784256039427</v>
      </c>
      <c r="I70" s="44">
        <v>74.13912464</v>
      </c>
      <c r="J70" s="4">
        <f aca="true" t="shared" si="27" ref="J70:J79">(I70-G70)/G70*100</f>
        <v>-8.958726769298138</v>
      </c>
      <c r="K70" s="44">
        <v>77.45655777668668</v>
      </c>
      <c r="L70" s="4">
        <f aca="true" t="shared" si="28" ref="L70:L79">(K70-I70)/I70*100</f>
        <v>4.474605213907303</v>
      </c>
      <c r="M70" s="44">
        <v>65.57307206</v>
      </c>
      <c r="N70" s="4">
        <f aca="true" t="shared" si="29" ref="N70:N79">(M70-K70)/K70*100</f>
        <v>-15.342129908416144</v>
      </c>
    </row>
    <row r="71" spans="1:14" ht="35.25" customHeight="1">
      <c r="A71" s="5" t="s">
        <v>5</v>
      </c>
      <c r="B71" s="44">
        <v>25.392215110000002</v>
      </c>
      <c r="C71" s="44">
        <v>33.81477029</v>
      </c>
      <c r="D71" s="4">
        <f t="shared" si="24"/>
        <v>33.16983234236627</v>
      </c>
      <c r="E71" s="44">
        <v>45.83307126</v>
      </c>
      <c r="F71" s="4">
        <f t="shared" si="25"/>
        <v>35.541572120494806</v>
      </c>
      <c r="G71" s="44">
        <v>37.946667970000014</v>
      </c>
      <c r="H71" s="4">
        <f t="shared" si="26"/>
        <v>-17.206796475109236</v>
      </c>
      <c r="I71" s="44">
        <v>42.25895471</v>
      </c>
      <c r="J71" s="4">
        <f t="shared" si="27"/>
        <v>11.364072185229025</v>
      </c>
      <c r="K71" s="44">
        <v>33.73677771999999</v>
      </c>
      <c r="L71" s="4">
        <f t="shared" si="28"/>
        <v>-20.166558894991667</v>
      </c>
      <c r="M71" s="44">
        <v>31.864921170000006</v>
      </c>
      <c r="N71" s="4">
        <f t="shared" si="29"/>
        <v>-5.548415339293959</v>
      </c>
    </row>
    <row r="72" spans="1:14" ht="35.25" customHeight="1">
      <c r="A72" s="5" t="s">
        <v>6</v>
      </c>
      <c r="B72" s="46">
        <v>0</v>
      </c>
      <c r="C72" s="46">
        <v>0</v>
      </c>
      <c r="D72" s="4" t="e">
        <f t="shared" si="24"/>
        <v>#DIV/0!</v>
      </c>
      <c r="E72" s="46">
        <v>0</v>
      </c>
      <c r="F72" s="4" t="e">
        <f t="shared" si="25"/>
        <v>#DIV/0!</v>
      </c>
      <c r="G72" s="46">
        <v>0</v>
      </c>
      <c r="H72" s="4" t="e">
        <f t="shared" si="26"/>
        <v>#DIV/0!</v>
      </c>
      <c r="I72" s="46">
        <v>0</v>
      </c>
      <c r="J72" s="4" t="e">
        <f t="shared" si="27"/>
        <v>#DIV/0!</v>
      </c>
      <c r="K72" s="46">
        <v>0</v>
      </c>
      <c r="L72" s="4" t="e">
        <f t="shared" si="28"/>
        <v>#DIV/0!</v>
      </c>
      <c r="M72" s="46">
        <v>0</v>
      </c>
      <c r="N72" s="4" t="e">
        <f t="shared" si="29"/>
        <v>#DIV/0!</v>
      </c>
    </row>
    <row r="73" spans="1:14" ht="35.25" customHeight="1">
      <c r="A73" s="5" t="s">
        <v>7</v>
      </c>
      <c r="B73" s="44">
        <v>41.917216053</v>
      </c>
      <c r="C73" s="44">
        <v>52.30900718</v>
      </c>
      <c r="D73" s="4">
        <f t="shared" si="24"/>
        <v>24.79122447888871</v>
      </c>
      <c r="E73" s="44">
        <v>66.71458188</v>
      </c>
      <c r="F73" s="4">
        <f t="shared" si="25"/>
        <v>27.539377014801897</v>
      </c>
      <c r="G73" s="44">
        <v>62.316173709999994</v>
      </c>
      <c r="H73" s="4">
        <f t="shared" si="26"/>
        <v>-6.592873770701961</v>
      </c>
      <c r="I73" s="44">
        <v>53.30821637</v>
      </c>
      <c r="J73" s="4">
        <f t="shared" si="27"/>
        <v>-14.455247817236366</v>
      </c>
      <c r="K73" s="44">
        <v>55.79576061</v>
      </c>
      <c r="L73" s="4">
        <f t="shared" si="28"/>
        <v>4.666343031878119</v>
      </c>
      <c r="M73" s="44">
        <v>56.35315861199999</v>
      </c>
      <c r="N73" s="4">
        <f t="shared" si="29"/>
        <v>0.9989970490698632</v>
      </c>
    </row>
    <row r="74" spans="1:14" ht="35.25" customHeight="1">
      <c r="A74" s="5" t="s">
        <v>8</v>
      </c>
      <c r="B74" s="44">
        <v>11.50840009</v>
      </c>
      <c r="C74" s="44">
        <v>14.10005745</v>
      </c>
      <c r="D74" s="4">
        <f t="shared" si="24"/>
        <v>22.519701606932916</v>
      </c>
      <c r="E74" s="44">
        <v>17.533411410000003</v>
      </c>
      <c r="F74" s="4">
        <f t="shared" si="25"/>
        <v>24.349928872098346</v>
      </c>
      <c r="G74" s="44">
        <v>16.69435462</v>
      </c>
      <c r="H74" s="4">
        <f t="shared" si="26"/>
        <v>-4.785473690085529</v>
      </c>
      <c r="I74" s="44">
        <v>19.3103935</v>
      </c>
      <c r="J74" s="4">
        <f t="shared" si="27"/>
        <v>15.67020073280318</v>
      </c>
      <c r="K74" s="44">
        <v>18.14480517</v>
      </c>
      <c r="L74" s="4">
        <f t="shared" si="28"/>
        <v>-6.0360672090913035</v>
      </c>
      <c r="M74" s="44">
        <v>15.103639563636383</v>
      </c>
      <c r="N74" s="4">
        <f t="shared" si="29"/>
        <v>-16.7605305092599</v>
      </c>
    </row>
    <row r="75" spans="1:14" ht="30" customHeight="1">
      <c r="A75" s="5" t="s">
        <v>314</v>
      </c>
      <c r="B75" s="6">
        <v>0</v>
      </c>
      <c r="C75" s="6">
        <v>0</v>
      </c>
      <c r="D75" s="4" t="e">
        <f t="shared" si="24"/>
        <v>#DIV/0!</v>
      </c>
      <c r="E75" s="6">
        <v>0</v>
      </c>
      <c r="F75" s="4" t="e">
        <f t="shared" si="25"/>
        <v>#DIV/0!</v>
      </c>
      <c r="G75" s="6">
        <v>0</v>
      </c>
      <c r="H75" s="4" t="e">
        <f t="shared" si="26"/>
        <v>#DIV/0!</v>
      </c>
      <c r="I75" s="6">
        <v>0</v>
      </c>
      <c r="J75" s="4" t="e">
        <f t="shared" si="27"/>
        <v>#DIV/0!</v>
      </c>
      <c r="K75" s="6">
        <v>0</v>
      </c>
      <c r="L75" s="4" t="e">
        <f t="shared" si="28"/>
        <v>#DIV/0!</v>
      </c>
      <c r="M75" s="6">
        <v>0</v>
      </c>
      <c r="N75" s="4" t="e">
        <f t="shared" si="29"/>
        <v>#DIV/0!</v>
      </c>
    </row>
    <row r="76" spans="1:14" ht="35.25" customHeight="1">
      <c r="A76" s="5" t="s">
        <v>9</v>
      </c>
      <c r="B76" s="6">
        <v>0</v>
      </c>
      <c r="C76" s="6">
        <v>0</v>
      </c>
      <c r="D76" s="4" t="e">
        <f t="shared" si="24"/>
        <v>#DIV/0!</v>
      </c>
      <c r="E76" s="6">
        <v>0</v>
      </c>
      <c r="F76" s="4" t="e">
        <f t="shared" si="25"/>
        <v>#DIV/0!</v>
      </c>
      <c r="G76" s="6">
        <v>0</v>
      </c>
      <c r="H76" s="4" t="e">
        <f t="shared" si="26"/>
        <v>#DIV/0!</v>
      </c>
      <c r="I76" s="6">
        <v>0</v>
      </c>
      <c r="J76" s="4" t="e">
        <f t="shared" si="27"/>
        <v>#DIV/0!</v>
      </c>
      <c r="K76" s="6">
        <v>0</v>
      </c>
      <c r="L76" s="4" t="e">
        <f t="shared" si="28"/>
        <v>#DIV/0!</v>
      </c>
      <c r="M76" s="6">
        <v>0</v>
      </c>
      <c r="N76" s="4" t="e">
        <f t="shared" si="29"/>
        <v>#DIV/0!</v>
      </c>
    </row>
    <row r="77" spans="1:14" ht="35.25" customHeight="1">
      <c r="A77" s="5" t="s">
        <v>10</v>
      </c>
      <c r="B77" s="6">
        <v>5.6508962</v>
      </c>
      <c r="C77" s="6">
        <v>8.30104789</v>
      </c>
      <c r="D77" s="4">
        <f t="shared" si="24"/>
        <v>46.89790072590609</v>
      </c>
      <c r="E77" s="6">
        <v>8.752717520000001</v>
      </c>
      <c r="F77" s="4">
        <f t="shared" si="25"/>
        <v>5.44111582037869</v>
      </c>
      <c r="G77" s="6">
        <v>7.89306731</v>
      </c>
      <c r="H77" s="4">
        <f t="shared" si="26"/>
        <v>-9.82152352153141</v>
      </c>
      <c r="I77" s="6">
        <v>7.52082799</v>
      </c>
      <c r="J77" s="4">
        <f t="shared" si="27"/>
        <v>-4.716028704435313</v>
      </c>
      <c r="K77" s="6">
        <v>7.986754094529437</v>
      </c>
      <c r="L77" s="4">
        <f t="shared" si="28"/>
        <v>6.195143741473034</v>
      </c>
      <c r="M77" s="6">
        <v>7.15927035</v>
      </c>
      <c r="N77" s="4">
        <f t="shared" si="29"/>
        <v>-10.360701415562874</v>
      </c>
    </row>
    <row r="78" spans="1:14" ht="35.25" customHeight="1">
      <c r="A78" s="5" t="s">
        <v>11</v>
      </c>
      <c r="B78" s="44">
        <v>0.4582</v>
      </c>
      <c r="C78" s="44">
        <v>0.5628500000000001</v>
      </c>
      <c r="D78" s="4">
        <f t="shared" si="24"/>
        <v>22.839371453513767</v>
      </c>
      <c r="E78" s="44">
        <v>0.6834</v>
      </c>
      <c r="F78" s="4">
        <f t="shared" si="25"/>
        <v>21.41778448965087</v>
      </c>
      <c r="G78" s="44">
        <v>0.7806999999999998</v>
      </c>
      <c r="H78" s="4">
        <f t="shared" si="26"/>
        <v>14.237635352648498</v>
      </c>
      <c r="I78" s="44">
        <v>0.6351000000000001</v>
      </c>
      <c r="J78" s="4">
        <f t="shared" si="27"/>
        <v>-18.649929550403456</v>
      </c>
      <c r="K78" s="44">
        <v>0.7390004999999998</v>
      </c>
      <c r="L78" s="4">
        <f t="shared" si="28"/>
        <v>16.359707132734957</v>
      </c>
      <c r="M78" s="44">
        <v>0.6327045</v>
      </c>
      <c r="N78" s="4">
        <f t="shared" si="29"/>
        <v>-14.3837521084221</v>
      </c>
    </row>
    <row r="79" spans="1:14" ht="35.25" customHeight="1">
      <c r="A79" s="3" t="s">
        <v>3</v>
      </c>
      <c r="B79" s="44">
        <f>SUM(B70:B78)</f>
        <v>161.54368363300003</v>
      </c>
      <c r="C79" s="44">
        <f>SUM(C70:C78)</f>
        <v>196.27401123</v>
      </c>
      <c r="D79" s="4">
        <f t="shared" si="24"/>
        <v>21.499031603056313</v>
      </c>
      <c r="E79" s="44">
        <f>SUM(E70:E78)</f>
        <v>252.57652952000004</v>
      </c>
      <c r="F79" s="4">
        <f t="shared" si="25"/>
        <v>28.685671596135553</v>
      </c>
      <c r="G79" s="44">
        <f>SUM(G70:G78)</f>
        <v>207.06559430999997</v>
      </c>
      <c r="H79" s="4">
        <f t="shared" si="26"/>
        <v>-18.018671527591927</v>
      </c>
      <c r="I79" s="44">
        <f>SUM(I70:I78)</f>
        <v>197.17261721</v>
      </c>
      <c r="J79" s="4">
        <f t="shared" si="27"/>
        <v>-4.777702028657205</v>
      </c>
      <c r="K79" s="44">
        <f>SUM(K70:K78)</f>
        <v>193.85965587121612</v>
      </c>
      <c r="L79" s="4">
        <f t="shared" si="28"/>
        <v>-1.680233992763502</v>
      </c>
      <c r="M79" s="44">
        <f>SUM(M70:M78)</f>
        <v>176.68676625563637</v>
      </c>
      <c r="N79" s="4">
        <f t="shared" si="29"/>
        <v>-8.858413339487178</v>
      </c>
    </row>
    <row r="81" spans="1:14" ht="35.25" customHeight="1">
      <c r="A81" s="244" t="s">
        <v>155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</row>
    <row r="82" spans="1:14" ht="35.25" customHeight="1">
      <c r="A82" s="244" t="s">
        <v>318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</row>
    <row r="83" spans="1:14" ht="35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5.25" customHeight="1">
      <c r="A84" s="1"/>
      <c r="B84" s="1"/>
      <c r="C84" s="1"/>
      <c r="D84" s="1" t="s">
        <v>59</v>
      </c>
      <c r="E84" s="1"/>
      <c r="F84" s="117" t="s">
        <v>59</v>
      </c>
      <c r="G84" s="1"/>
      <c r="H84" s="117" t="s">
        <v>59</v>
      </c>
      <c r="I84" s="1"/>
      <c r="J84" s="117" t="s">
        <v>59</v>
      </c>
      <c r="K84" s="1"/>
      <c r="L84" s="117" t="s">
        <v>59</v>
      </c>
      <c r="M84" s="1"/>
      <c r="N84" s="117" t="s">
        <v>0</v>
      </c>
    </row>
    <row r="85" spans="1:14" ht="35.25" customHeight="1">
      <c r="A85" s="3" t="s">
        <v>1</v>
      </c>
      <c r="B85" s="3">
        <v>2557</v>
      </c>
      <c r="C85" s="3">
        <v>2558</v>
      </c>
      <c r="D85" s="4" t="s">
        <v>2</v>
      </c>
      <c r="E85" s="3">
        <v>2559</v>
      </c>
      <c r="F85" s="4" t="s">
        <v>2</v>
      </c>
      <c r="G85" s="3">
        <v>2560</v>
      </c>
      <c r="H85" s="4" t="s">
        <v>2</v>
      </c>
      <c r="I85" s="3">
        <v>2561</v>
      </c>
      <c r="J85" s="4" t="s">
        <v>2</v>
      </c>
      <c r="K85" s="3">
        <v>2562</v>
      </c>
      <c r="L85" s="4" t="s">
        <v>2</v>
      </c>
      <c r="M85" s="3">
        <v>2563</v>
      </c>
      <c r="N85" s="4" t="s">
        <v>2</v>
      </c>
    </row>
    <row r="86" spans="1:14" ht="35.25" customHeight="1">
      <c r="A86" s="5" t="s">
        <v>4</v>
      </c>
      <c r="B86" s="44">
        <v>730.42683944</v>
      </c>
      <c r="C86" s="44">
        <v>716.38554638</v>
      </c>
      <c r="D86" s="4">
        <f aca="true" t="shared" si="30" ref="D86:D95">(C86-B86)/B86*100</f>
        <v>-1.9223407878556378</v>
      </c>
      <c r="E86" s="44">
        <v>872.5890679999999</v>
      </c>
      <c r="F86" s="4">
        <f aca="true" t="shared" si="31" ref="F86:F95">(E86-C86)/C86*100</f>
        <v>21.804393236200653</v>
      </c>
      <c r="G86" s="44">
        <v>752.36272494</v>
      </c>
      <c r="H86" s="4">
        <f aca="true" t="shared" si="32" ref="H86:H95">(G86-E86)/E86*100</f>
        <v>-13.778117039165094</v>
      </c>
      <c r="I86" s="44">
        <v>688.59042277</v>
      </c>
      <c r="J86" s="4">
        <f aca="true" t="shared" si="33" ref="J86:J95">(I86-G86)/G86*100</f>
        <v>-8.476270827357343</v>
      </c>
      <c r="K86" s="44">
        <v>692.5181905930127</v>
      </c>
      <c r="L86" s="4">
        <f aca="true" t="shared" si="34" ref="L86:L95">(K86-I86)/I86*100</f>
        <v>0.5704069782458508</v>
      </c>
      <c r="M86" s="44">
        <v>657.3102309399997</v>
      </c>
      <c r="N86" s="4">
        <f aca="true" t="shared" si="35" ref="N86:N95">(M86-K86)/K86*100</f>
        <v>-5.0840483515478505</v>
      </c>
    </row>
    <row r="87" spans="1:14" ht="35.25" customHeight="1">
      <c r="A87" s="5" t="s">
        <v>5</v>
      </c>
      <c r="B87" s="44">
        <v>482.84388395999997</v>
      </c>
      <c r="C87" s="44">
        <v>520.0664423999999</v>
      </c>
      <c r="D87" s="4">
        <f t="shared" si="30"/>
        <v>7.709025562200879</v>
      </c>
      <c r="E87" s="44">
        <v>557.5309822300001</v>
      </c>
      <c r="F87" s="4">
        <f t="shared" si="31"/>
        <v>7.2037987410048965</v>
      </c>
      <c r="G87" s="44">
        <v>587.31488657</v>
      </c>
      <c r="H87" s="4">
        <f t="shared" si="32"/>
        <v>5.3421074862729485</v>
      </c>
      <c r="I87" s="44">
        <v>644.9226101300001</v>
      </c>
      <c r="J87" s="4">
        <f t="shared" si="33"/>
        <v>9.80866054603811</v>
      </c>
      <c r="K87" s="44">
        <v>640.0782332900001</v>
      </c>
      <c r="L87" s="4">
        <f t="shared" si="34"/>
        <v>-0.7511563037033996</v>
      </c>
      <c r="M87" s="44">
        <v>591.01210339</v>
      </c>
      <c r="N87" s="4">
        <f t="shared" si="35"/>
        <v>-7.665645752051328</v>
      </c>
    </row>
    <row r="88" spans="1:14" ht="35.25" customHeight="1">
      <c r="A88" s="5" t="s">
        <v>6</v>
      </c>
      <c r="B88" s="46">
        <v>0</v>
      </c>
      <c r="C88" s="46">
        <v>0</v>
      </c>
      <c r="D88" s="4" t="e">
        <f t="shared" si="30"/>
        <v>#DIV/0!</v>
      </c>
      <c r="E88" s="46">
        <v>0.0015360800000000163</v>
      </c>
      <c r="F88" s="4" t="e">
        <f t="shared" si="31"/>
        <v>#DIV/0!</v>
      </c>
      <c r="G88" s="46">
        <v>0</v>
      </c>
      <c r="H88" s="4">
        <f t="shared" si="32"/>
        <v>-100</v>
      </c>
      <c r="I88" s="46">
        <v>0</v>
      </c>
      <c r="J88" s="4" t="e">
        <f t="shared" si="33"/>
        <v>#DIV/0!</v>
      </c>
      <c r="K88" s="46">
        <v>0</v>
      </c>
      <c r="L88" s="4" t="e">
        <f t="shared" si="34"/>
        <v>#DIV/0!</v>
      </c>
      <c r="M88" s="46">
        <v>0</v>
      </c>
      <c r="N88" s="4" t="e">
        <f t="shared" si="35"/>
        <v>#DIV/0!</v>
      </c>
    </row>
    <row r="89" spans="1:14" ht="35.25" customHeight="1">
      <c r="A89" s="5" t="s">
        <v>7</v>
      </c>
      <c r="B89" s="44">
        <v>915.03999468</v>
      </c>
      <c r="C89" s="44">
        <v>960.03473347</v>
      </c>
      <c r="D89" s="4">
        <f t="shared" si="30"/>
        <v>4.917242858410273</v>
      </c>
      <c r="E89" s="44">
        <v>1040.32211205</v>
      </c>
      <c r="F89" s="4">
        <f t="shared" si="31"/>
        <v>8.362966024135925</v>
      </c>
      <c r="G89" s="44">
        <v>1049.28590883</v>
      </c>
      <c r="H89" s="4">
        <f t="shared" si="32"/>
        <v>0.8616366677371096</v>
      </c>
      <c r="I89" s="44">
        <v>1061.9313876200001</v>
      </c>
      <c r="J89" s="4">
        <f t="shared" si="33"/>
        <v>1.2051509206008937</v>
      </c>
      <c r="K89" s="44">
        <v>1097.1104414066667</v>
      </c>
      <c r="L89" s="4">
        <f t="shared" si="34"/>
        <v>3.3127426307183434</v>
      </c>
      <c r="M89" s="44">
        <v>987.3468188829999</v>
      </c>
      <c r="N89" s="4">
        <f t="shared" si="35"/>
        <v>-10.004792442129416</v>
      </c>
    </row>
    <row r="90" spans="1:14" ht="35.25" customHeight="1">
      <c r="A90" s="5" t="s">
        <v>8</v>
      </c>
      <c r="B90" s="44">
        <v>237.23872608999994</v>
      </c>
      <c r="C90" s="44">
        <v>225.60096783</v>
      </c>
      <c r="D90" s="4">
        <f t="shared" si="30"/>
        <v>-4.9055052907276995</v>
      </c>
      <c r="E90" s="44">
        <v>291.76143489</v>
      </c>
      <c r="F90" s="4">
        <f t="shared" si="31"/>
        <v>29.326322354190747</v>
      </c>
      <c r="G90" s="44">
        <v>268.06877727</v>
      </c>
      <c r="H90" s="4">
        <f t="shared" si="32"/>
        <v>-8.120558369522893</v>
      </c>
      <c r="I90" s="44">
        <v>241.30446194</v>
      </c>
      <c r="J90" s="4">
        <f t="shared" si="33"/>
        <v>-9.984122583229025</v>
      </c>
      <c r="K90" s="44">
        <v>210.96545686</v>
      </c>
      <c r="L90" s="4">
        <f t="shared" si="34"/>
        <v>-12.572915078355976</v>
      </c>
      <c r="M90" s="44">
        <v>244.8479598272724</v>
      </c>
      <c r="N90" s="4">
        <f t="shared" si="35"/>
        <v>16.06068759861354</v>
      </c>
    </row>
    <row r="91" spans="1:14" ht="30" customHeight="1">
      <c r="A91" s="5" t="s">
        <v>314</v>
      </c>
      <c r="B91" s="6">
        <v>0</v>
      </c>
      <c r="C91" s="6">
        <v>0</v>
      </c>
      <c r="D91" s="4" t="e">
        <f t="shared" si="30"/>
        <v>#DIV/0!</v>
      </c>
      <c r="E91" s="6">
        <v>0</v>
      </c>
      <c r="F91" s="4" t="e">
        <f t="shared" si="31"/>
        <v>#DIV/0!</v>
      </c>
      <c r="G91" s="6">
        <v>0</v>
      </c>
      <c r="H91" s="4" t="e">
        <f t="shared" si="32"/>
        <v>#DIV/0!</v>
      </c>
      <c r="I91" s="6">
        <v>0</v>
      </c>
      <c r="J91" s="4" t="e">
        <f t="shared" si="33"/>
        <v>#DIV/0!</v>
      </c>
      <c r="K91" s="6">
        <v>0</v>
      </c>
      <c r="L91" s="4" t="e">
        <f t="shared" si="34"/>
        <v>#DIV/0!</v>
      </c>
      <c r="M91" s="6">
        <v>0</v>
      </c>
      <c r="N91" s="4" t="e">
        <f t="shared" si="35"/>
        <v>#DIV/0!</v>
      </c>
    </row>
    <row r="92" spans="1:14" ht="35.25" customHeight="1">
      <c r="A92" s="5" t="s">
        <v>9</v>
      </c>
      <c r="B92" s="6">
        <v>0</v>
      </c>
      <c r="C92" s="6">
        <v>0</v>
      </c>
      <c r="D92" s="4" t="e">
        <f t="shared" si="30"/>
        <v>#DIV/0!</v>
      </c>
      <c r="E92" s="6">
        <v>0</v>
      </c>
      <c r="F92" s="4" t="e">
        <f t="shared" si="31"/>
        <v>#DIV/0!</v>
      </c>
      <c r="G92" s="6">
        <v>0</v>
      </c>
      <c r="H92" s="4" t="e">
        <f t="shared" si="32"/>
        <v>#DIV/0!</v>
      </c>
      <c r="I92" s="6">
        <v>0</v>
      </c>
      <c r="J92" s="4" t="e">
        <f t="shared" si="33"/>
        <v>#DIV/0!</v>
      </c>
      <c r="K92" s="6">
        <v>0</v>
      </c>
      <c r="L92" s="4" t="e">
        <f t="shared" si="34"/>
        <v>#DIV/0!</v>
      </c>
      <c r="M92" s="6">
        <v>0</v>
      </c>
      <c r="N92" s="4" t="e">
        <f t="shared" si="35"/>
        <v>#DIV/0!</v>
      </c>
    </row>
    <row r="93" spans="1:14" ht="35.25" customHeight="1">
      <c r="A93" s="5" t="s">
        <v>10</v>
      </c>
      <c r="B93" s="6">
        <v>101.35711347000002</v>
      </c>
      <c r="C93" s="6">
        <v>107.90693160999999</v>
      </c>
      <c r="D93" s="4">
        <f t="shared" si="30"/>
        <v>6.462119841187669</v>
      </c>
      <c r="E93" s="6">
        <v>118.85343799</v>
      </c>
      <c r="F93" s="4">
        <f t="shared" si="31"/>
        <v>10.14439593145245</v>
      </c>
      <c r="G93" s="6">
        <v>110.57026954999999</v>
      </c>
      <c r="H93" s="4">
        <f t="shared" si="32"/>
        <v>-6.96922914480348</v>
      </c>
      <c r="I93" s="6">
        <v>117.15118867</v>
      </c>
      <c r="J93" s="4">
        <f t="shared" si="33"/>
        <v>5.951798025620355</v>
      </c>
      <c r="K93" s="6">
        <v>123.72437067040313</v>
      </c>
      <c r="L93" s="4">
        <f t="shared" si="34"/>
        <v>5.610853867577012</v>
      </c>
      <c r="M93" s="6">
        <v>119.73765154</v>
      </c>
      <c r="N93" s="4">
        <f t="shared" si="35"/>
        <v>-3.222258564582716</v>
      </c>
    </row>
    <row r="94" spans="1:14" ht="35.25" customHeight="1">
      <c r="A94" s="5" t="s">
        <v>11</v>
      </c>
      <c r="B94" s="44">
        <v>2.7089060000000003</v>
      </c>
      <c r="C94" s="44">
        <v>2.9035955</v>
      </c>
      <c r="D94" s="4">
        <f t="shared" si="30"/>
        <v>7.187015717784225</v>
      </c>
      <c r="E94" s="44">
        <v>3.7973000000000003</v>
      </c>
      <c r="F94" s="4">
        <f t="shared" si="31"/>
        <v>30.77923560633704</v>
      </c>
      <c r="G94" s="44">
        <v>4.32432185</v>
      </c>
      <c r="H94" s="4">
        <f t="shared" si="32"/>
        <v>13.878857346008985</v>
      </c>
      <c r="I94" s="44">
        <v>3.8905294999999995</v>
      </c>
      <c r="J94" s="4">
        <f t="shared" si="33"/>
        <v>-10.031453833622493</v>
      </c>
      <c r="K94" s="44">
        <v>4.4586455</v>
      </c>
      <c r="L94" s="4">
        <f t="shared" si="34"/>
        <v>14.602536749817752</v>
      </c>
      <c r="M94" s="44">
        <v>3.492755</v>
      </c>
      <c r="N94" s="4">
        <f t="shared" si="35"/>
        <v>-21.66331680776147</v>
      </c>
    </row>
    <row r="95" spans="1:14" ht="35.25" customHeight="1">
      <c r="A95" s="3" t="s">
        <v>3</v>
      </c>
      <c r="B95" s="44">
        <f>SUM(B86:B94)</f>
        <v>2469.6154636399997</v>
      </c>
      <c r="C95" s="44">
        <f>SUM(C86:C94)</f>
        <v>2532.8982171899997</v>
      </c>
      <c r="D95" s="4">
        <f t="shared" si="30"/>
        <v>2.562453729404769</v>
      </c>
      <c r="E95" s="44">
        <f>SUM(E86:E94)</f>
        <v>2884.8558712400004</v>
      </c>
      <c r="F95" s="4">
        <f t="shared" si="31"/>
        <v>13.89545192386226</v>
      </c>
      <c r="G95" s="44">
        <f>SUM(G86:G94)</f>
        <v>2771.92688901</v>
      </c>
      <c r="H95" s="4">
        <f t="shared" si="32"/>
        <v>-3.9145450334563794</v>
      </c>
      <c r="I95" s="44">
        <f>SUM(I86:I94)</f>
        <v>2757.7906006300004</v>
      </c>
      <c r="J95" s="4">
        <f t="shared" si="33"/>
        <v>-0.5099805639191507</v>
      </c>
      <c r="K95" s="44">
        <f>SUM(K86:K94)</f>
        <v>2768.8553383200824</v>
      </c>
      <c r="L95" s="4">
        <f t="shared" si="34"/>
        <v>0.40121747051985424</v>
      </c>
      <c r="M95" s="44">
        <f>SUM(M86:M94)</f>
        <v>2603.747519580272</v>
      </c>
      <c r="N95" s="4">
        <f t="shared" si="35"/>
        <v>-5.963035210065698</v>
      </c>
    </row>
    <row r="98" spans="1:14" ht="35.25" customHeight="1">
      <c r="A98" s="244" t="s">
        <v>156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</row>
    <row r="99" spans="1:14" ht="35.25" customHeight="1">
      <c r="A99" s="244" t="s">
        <v>318</v>
      </c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</row>
    <row r="100" spans="1:14" ht="35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35.25" customHeight="1">
      <c r="A101" s="1"/>
      <c r="B101" s="1"/>
      <c r="C101" s="1"/>
      <c r="D101" s="1" t="s">
        <v>59</v>
      </c>
      <c r="E101" s="1"/>
      <c r="F101" s="117" t="s">
        <v>59</v>
      </c>
      <c r="G101" s="1"/>
      <c r="H101" s="117" t="s">
        <v>59</v>
      </c>
      <c r="I101" s="1"/>
      <c r="J101" s="117" t="s">
        <v>59</v>
      </c>
      <c r="K101" s="1"/>
      <c r="L101" s="117" t="s">
        <v>59</v>
      </c>
      <c r="M101" s="1"/>
      <c r="N101" s="117" t="s">
        <v>0</v>
      </c>
    </row>
    <row r="102" spans="1:14" ht="35.25" customHeight="1">
      <c r="A102" s="3" t="s">
        <v>1</v>
      </c>
      <c r="B102" s="3">
        <v>2557</v>
      </c>
      <c r="C102" s="3">
        <v>2558</v>
      </c>
      <c r="D102" s="4" t="s">
        <v>2</v>
      </c>
      <c r="E102" s="3">
        <v>2559</v>
      </c>
      <c r="F102" s="4" t="s">
        <v>2</v>
      </c>
      <c r="G102" s="3">
        <v>2560</v>
      </c>
      <c r="H102" s="4" t="s">
        <v>2</v>
      </c>
      <c r="I102" s="3">
        <v>2561</v>
      </c>
      <c r="J102" s="4" t="s">
        <v>2</v>
      </c>
      <c r="K102" s="3">
        <v>2562</v>
      </c>
      <c r="L102" s="4" t="s">
        <v>2</v>
      </c>
      <c r="M102" s="3">
        <v>2563</v>
      </c>
      <c r="N102" s="4" t="s">
        <v>2</v>
      </c>
    </row>
    <row r="103" spans="1:14" ht="35.25" customHeight="1">
      <c r="A103" s="5" t="s">
        <v>4</v>
      </c>
      <c r="B103" s="44">
        <v>197.07773751999997</v>
      </c>
      <c r="C103" s="44">
        <v>194.86461321999997</v>
      </c>
      <c r="D103" s="4">
        <f aca="true" t="shared" si="36" ref="D103:D112">(C103-B103)/B103*100</f>
        <v>-1.1229702186810473</v>
      </c>
      <c r="E103" s="44">
        <v>215.24705348999998</v>
      </c>
      <c r="F103" s="4">
        <f aca="true" t="shared" si="37" ref="F103:F112">(E103-C103)/C103*100</f>
        <v>10.459795615630053</v>
      </c>
      <c r="G103" s="44">
        <v>175.59560115</v>
      </c>
      <c r="H103" s="4">
        <f aca="true" t="shared" si="38" ref="H103:H112">(G103-E103)/E103*100</f>
        <v>-18.42136823575247</v>
      </c>
      <c r="I103" s="44">
        <v>154.29137802000002</v>
      </c>
      <c r="J103" s="4">
        <f aca="true" t="shared" si="39" ref="J103:J112">(I103-G103)/G103*100</f>
        <v>-12.132549443423212</v>
      </c>
      <c r="K103" s="44">
        <v>142.89223417197306</v>
      </c>
      <c r="L103" s="4">
        <f aca="true" t="shared" si="40" ref="L103:L112">(K103-I103)/I103*100</f>
        <v>-7.388062764303882</v>
      </c>
      <c r="M103" s="44">
        <v>133.04970428000001</v>
      </c>
      <c r="N103" s="4">
        <f aca="true" t="shared" si="41" ref="N103:N112">(M103-K103)/K103*100</f>
        <v>-6.88807894215399</v>
      </c>
    </row>
    <row r="104" spans="1:14" ht="35.25" customHeight="1">
      <c r="A104" s="5" t="s">
        <v>5</v>
      </c>
      <c r="B104" s="44">
        <v>70.12457698</v>
      </c>
      <c r="C104" s="44">
        <v>76.61794202</v>
      </c>
      <c r="D104" s="4">
        <f t="shared" si="36"/>
        <v>9.259756450084472</v>
      </c>
      <c r="E104" s="44">
        <v>82.17528324</v>
      </c>
      <c r="F104" s="4">
        <f t="shared" si="37"/>
        <v>7.253315703193039</v>
      </c>
      <c r="G104" s="44">
        <v>89.34436865</v>
      </c>
      <c r="H104" s="4">
        <f t="shared" si="38"/>
        <v>8.724138362945553</v>
      </c>
      <c r="I104" s="44">
        <v>87.45659869</v>
      </c>
      <c r="J104" s="4">
        <f t="shared" si="39"/>
        <v>-2.112914320761726</v>
      </c>
      <c r="K104" s="44">
        <v>89.48544586</v>
      </c>
      <c r="L104" s="4">
        <f t="shared" si="40"/>
        <v>2.319833151974586</v>
      </c>
      <c r="M104" s="44">
        <v>94.59491755999998</v>
      </c>
      <c r="N104" s="4">
        <f t="shared" si="41"/>
        <v>5.709835438484327</v>
      </c>
    </row>
    <row r="105" spans="1:14" ht="35.25" customHeight="1">
      <c r="A105" s="5" t="s">
        <v>6</v>
      </c>
      <c r="B105" s="46">
        <v>0</v>
      </c>
      <c r="C105" s="46">
        <v>0</v>
      </c>
      <c r="D105" s="4" t="e">
        <f t="shared" si="36"/>
        <v>#DIV/0!</v>
      </c>
      <c r="E105" s="46">
        <v>0.002991929999999993</v>
      </c>
      <c r="F105" s="4" t="e">
        <f t="shared" si="37"/>
        <v>#DIV/0!</v>
      </c>
      <c r="G105" s="46">
        <v>0</v>
      </c>
      <c r="H105" s="4">
        <f t="shared" si="38"/>
        <v>-100</v>
      </c>
      <c r="I105" s="46">
        <v>0</v>
      </c>
      <c r="J105" s="4" t="e">
        <f t="shared" si="39"/>
        <v>#DIV/0!</v>
      </c>
      <c r="K105" s="46">
        <v>0</v>
      </c>
      <c r="L105" s="4" t="e">
        <f t="shared" si="40"/>
        <v>#DIV/0!</v>
      </c>
      <c r="M105" s="46">
        <v>0</v>
      </c>
      <c r="N105" s="4" t="e">
        <f t="shared" si="41"/>
        <v>#DIV/0!</v>
      </c>
    </row>
    <row r="106" spans="1:14" ht="35.25" customHeight="1">
      <c r="A106" s="5" t="s">
        <v>7</v>
      </c>
      <c r="B106" s="44">
        <v>150.69077885000002</v>
      </c>
      <c r="C106" s="44">
        <v>269.99580301000003</v>
      </c>
      <c r="D106" s="4">
        <f t="shared" si="36"/>
        <v>79.17208011696464</v>
      </c>
      <c r="E106" s="44">
        <v>1085.58594714</v>
      </c>
      <c r="F106" s="4">
        <f t="shared" si="37"/>
        <v>302.0751193305743</v>
      </c>
      <c r="G106" s="44">
        <v>1643.08967577</v>
      </c>
      <c r="H106" s="4">
        <f t="shared" si="38"/>
        <v>51.35509814757238</v>
      </c>
      <c r="I106" s="44">
        <v>1684.0969164900002</v>
      </c>
      <c r="J106" s="4">
        <f t="shared" si="39"/>
        <v>2.4957396619745094</v>
      </c>
      <c r="K106" s="44">
        <v>1740.3630681299996</v>
      </c>
      <c r="L106" s="4">
        <f t="shared" si="40"/>
        <v>3.3410281254637937</v>
      </c>
      <c r="M106" s="44">
        <v>1490.1784775010003</v>
      </c>
      <c r="N106" s="4">
        <f t="shared" si="41"/>
        <v>-14.375425174806763</v>
      </c>
    </row>
    <row r="107" spans="1:14" ht="35.25" customHeight="1">
      <c r="A107" s="5" t="s">
        <v>8</v>
      </c>
      <c r="B107" s="44">
        <v>28.41677557</v>
      </c>
      <c r="C107" s="44">
        <v>32.901464090000005</v>
      </c>
      <c r="D107" s="4">
        <f t="shared" si="36"/>
        <v>15.781834603129838</v>
      </c>
      <c r="E107" s="44">
        <v>42.604179189999996</v>
      </c>
      <c r="F107" s="4">
        <f t="shared" si="37"/>
        <v>29.490222907584872</v>
      </c>
      <c r="G107" s="44">
        <v>40.603448390000004</v>
      </c>
      <c r="H107" s="4">
        <f t="shared" si="38"/>
        <v>-4.696090472902719</v>
      </c>
      <c r="I107" s="44">
        <v>38.8978909</v>
      </c>
      <c r="J107" s="4">
        <f t="shared" si="39"/>
        <v>-4.200523742756923</v>
      </c>
      <c r="K107" s="44">
        <v>35.48786267</v>
      </c>
      <c r="L107" s="4">
        <f t="shared" si="40"/>
        <v>-8.76661472151952</v>
      </c>
      <c r="M107" s="44">
        <v>42.446418709090885</v>
      </c>
      <c r="N107" s="4">
        <f t="shared" si="41"/>
        <v>19.60827030863532</v>
      </c>
    </row>
    <row r="108" spans="1:14" ht="30" customHeight="1">
      <c r="A108" s="5" t="s">
        <v>314</v>
      </c>
      <c r="B108" s="6">
        <v>0</v>
      </c>
      <c r="C108" s="6">
        <v>0</v>
      </c>
      <c r="D108" s="4" t="e">
        <f t="shared" si="36"/>
        <v>#DIV/0!</v>
      </c>
      <c r="E108" s="6">
        <v>0</v>
      </c>
      <c r="F108" s="4" t="e">
        <f t="shared" si="37"/>
        <v>#DIV/0!</v>
      </c>
      <c r="G108" s="6">
        <v>0</v>
      </c>
      <c r="H108" s="4" t="e">
        <f t="shared" si="38"/>
        <v>#DIV/0!</v>
      </c>
      <c r="I108" s="6">
        <v>0</v>
      </c>
      <c r="J108" s="4" t="e">
        <f t="shared" si="39"/>
        <v>#DIV/0!</v>
      </c>
      <c r="K108" s="6">
        <v>0</v>
      </c>
      <c r="L108" s="4" t="e">
        <f t="shared" si="40"/>
        <v>#DIV/0!</v>
      </c>
      <c r="M108" s="6">
        <v>0</v>
      </c>
      <c r="N108" s="4" t="e">
        <f t="shared" si="41"/>
        <v>#DIV/0!</v>
      </c>
    </row>
    <row r="109" spans="1:14" ht="35.25" customHeight="1">
      <c r="A109" s="5" t="s">
        <v>9</v>
      </c>
      <c r="B109" s="46">
        <v>0</v>
      </c>
      <c r="C109" s="46">
        <v>0</v>
      </c>
      <c r="D109" s="4" t="e">
        <f t="shared" si="36"/>
        <v>#DIV/0!</v>
      </c>
      <c r="E109" s="46">
        <v>0</v>
      </c>
      <c r="F109" s="4" t="e">
        <f t="shared" si="37"/>
        <v>#DIV/0!</v>
      </c>
      <c r="G109" s="46">
        <v>0</v>
      </c>
      <c r="H109" s="4" t="e">
        <f t="shared" si="38"/>
        <v>#DIV/0!</v>
      </c>
      <c r="I109" s="46">
        <v>0</v>
      </c>
      <c r="J109" s="4" t="e">
        <f t="shared" si="39"/>
        <v>#DIV/0!</v>
      </c>
      <c r="K109" s="46">
        <v>0</v>
      </c>
      <c r="L109" s="4" t="e">
        <f t="shared" si="40"/>
        <v>#DIV/0!</v>
      </c>
      <c r="M109" s="46">
        <v>0</v>
      </c>
      <c r="N109" s="4" t="e">
        <f t="shared" si="41"/>
        <v>#DIV/0!</v>
      </c>
    </row>
    <row r="110" spans="1:14" ht="35.25" customHeight="1">
      <c r="A110" s="5" t="s">
        <v>10</v>
      </c>
      <c r="B110" s="6">
        <v>21.89788333</v>
      </c>
      <c r="C110" s="6">
        <v>23.21026326</v>
      </c>
      <c r="D110" s="4">
        <f t="shared" si="36"/>
        <v>5.99318167067795</v>
      </c>
      <c r="E110" s="6">
        <v>28.94301123</v>
      </c>
      <c r="F110" s="4">
        <f t="shared" si="37"/>
        <v>24.69919408402263</v>
      </c>
      <c r="G110" s="6">
        <v>26.42512925</v>
      </c>
      <c r="H110" s="4">
        <f t="shared" si="38"/>
        <v>-8.699447199848247</v>
      </c>
      <c r="I110" s="6">
        <v>28.098670610000003</v>
      </c>
      <c r="J110" s="4">
        <f t="shared" si="39"/>
        <v>6.3331435171693675</v>
      </c>
      <c r="K110" s="6">
        <v>28.928223585955934</v>
      </c>
      <c r="L110" s="4">
        <f t="shared" si="40"/>
        <v>2.952285492327534</v>
      </c>
      <c r="M110" s="6">
        <v>27.348516309999997</v>
      </c>
      <c r="N110" s="4">
        <f t="shared" si="41"/>
        <v>-5.460782170955191</v>
      </c>
    </row>
    <row r="111" spans="1:14" ht="35.25" customHeight="1">
      <c r="A111" s="5" t="s">
        <v>11</v>
      </c>
      <c r="B111" s="44">
        <v>0.87544544</v>
      </c>
      <c r="C111" s="44">
        <v>0.9201149800000001</v>
      </c>
      <c r="D111" s="4">
        <f t="shared" si="36"/>
        <v>5.102492737868407</v>
      </c>
      <c r="E111" s="44">
        <v>1.0463</v>
      </c>
      <c r="F111" s="4">
        <f t="shared" si="37"/>
        <v>13.71404908547406</v>
      </c>
      <c r="G111" s="44">
        <v>1.3245055</v>
      </c>
      <c r="H111" s="4">
        <f t="shared" si="38"/>
        <v>26.589458090413824</v>
      </c>
      <c r="I111" s="44">
        <v>1.340961</v>
      </c>
      <c r="J111" s="4">
        <f t="shared" si="39"/>
        <v>1.242388196953518</v>
      </c>
      <c r="K111" s="44">
        <v>1.2902114999999998</v>
      </c>
      <c r="L111" s="4">
        <f t="shared" si="40"/>
        <v>-3.7845619671265776</v>
      </c>
      <c r="M111" s="44">
        <v>1.0486867</v>
      </c>
      <c r="N111" s="4">
        <f t="shared" si="41"/>
        <v>-18.719783539365437</v>
      </c>
    </row>
    <row r="112" spans="1:14" ht="35.25" customHeight="1">
      <c r="A112" s="3" t="s">
        <v>3</v>
      </c>
      <c r="B112" s="44">
        <f>SUM(B103:B111)</f>
        <v>469.08319769</v>
      </c>
      <c r="C112" s="44">
        <f>SUM(C103:C111)</f>
        <v>598.51020058</v>
      </c>
      <c r="D112" s="4">
        <f t="shared" si="36"/>
        <v>27.591481325138727</v>
      </c>
      <c r="E112" s="44">
        <f>SUM(E103:E111)</f>
        <v>1455.6047662199999</v>
      </c>
      <c r="F112" s="4">
        <f t="shared" si="37"/>
        <v>143.20467133382405</v>
      </c>
      <c r="G112" s="44">
        <f>SUM(G103:G111)</f>
        <v>1976.38272871</v>
      </c>
      <c r="H112" s="4">
        <f t="shared" si="38"/>
        <v>35.77742905049611</v>
      </c>
      <c r="I112" s="44">
        <f>SUM(I103:I111)</f>
        <v>1994.1824157100004</v>
      </c>
      <c r="J112" s="4">
        <f t="shared" si="39"/>
        <v>0.9006194367838052</v>
      </c>
      <c r="K112" s="44">
        <f>SUM(K103:K111)</f>
        <v>2038.4470459179286</v>
      </c>
      <c r="L112" s="4">
        <f t="shared" si="40"/>
        <v>2.219688121769358</v>
      </c>
      <c r="M112" s="44">
        <f>SUM(M103:M111)</f>
        <v>1788.666721060091</v>
      </c>
      <c r="N112" s="4">
        <f t="shared" si="41"/>
        <v>-12.253461543582041</v>
      </c>
    </row>
    <row r="114" spans="1:14" ht="35.25" customHeight="1">
      <c r="A114" s="244" t="s">
        <v>157</v>
      </c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</row>
    <row r="115" spans="1:14" ht="35.25" customHeight="1">
      <c r="A115" s="244" t="s">
        <v>318</v>
      </c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</row>
    <row r="116" spans="1:14" ht="35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35.25" customHeight="1">
      <c r="A117" s="1"/>
      <c r="B117" s="1"/>
      <c r="C117" s="1"/>
      <c r="D117" s="1" t="s">
        <v>59</v>
      </c>
      <c r="E117" s="1"/>
      <c r="F117" s="117" t="s">
        <v>59</v>
      </c>
      <c r="G117" s="1"/>
      <c r="H117" s="117" t="s">
        <v>59</v>
      </c>
      <c r="I117" s="1"/>
      <c r="J117" s="117" t="s">
        <v>59</v>
      </c>
      <c r="K117" s="1"/>
      <c r="L117" s="117" t="s">
        <v>59</v>
      </c>
      <c r="M117" s="1"/>
      <c r="N117" s="117" t="s">
        <v>0</v>
      </c>
    </row>
    <row r="118" spans="1:14" ht="35.25" customHeight="1">
      <c r="A118" s="3" t="s">
        <v>1</v>
      </c>
      <c r="B118" s="3">
        <v>2557</v>
      </c>
      <c r="C118" s="3">
        <v>2558</v>
      </c>
      <c r="D118" s="4" t="s">
        <v>2</v>
      </c>
      <c r="E118" s="3">
        <v>2559</v>
      </c>
      <c r="F118" s="4" t="s">
        <v>2</v>
      </c>
      <c r="G118" s="3">
        <v>2560</v>
      </c>
      <c r="H118" s="4" t="s">
        <v>2</v>
      </c>
      <c r="I118" s="3">
        <v>2561</v>
      </c>
      <c r="J118" s="4" t="s">
        <v>2</v>
      </c>
      <c r="K118" s="3">
        <v>2562</v>
      </c>
      <c r="L118" s="4" t="s">
        <v>2</v>
      </c>
      <c r="M118" s="3">
        <v>2563</v>
      </c>
      <c r="N118" s="4" t="s">
        <v>2</v>
      </c>
    </row>
    <row r="119" spans="1:14" ht="35.25" customHeight="1">
      <c r="A119" s="5" t="s">
        <v>4</v>
      </c>
      <c r="B119" s="44">
        <v>627.9541105100001</v>
      </c>
      <c r="C119" s="44">
        <v>661.4207120899999</v>
      </c>
      <c r="D119" s="4">
        <f aca="true" t="shared" si="42" ref="D119:D128">(C119-B119)/B119*100</f>
        <v>5.329466121787081</v>
      </c>
      <c r="E119" s="44">
        <v>678.7956781</v>
      </c>
      <c r="F119" s="4">
        <f aca="true" t="shared" si="43" ref="F119:F128">(E119-C119)/C119*100</f>
        <v>2.6269159239204276</v>
      </c>
      <c r="G119" s="44">
        <v>652.7288391400001</v>
      </c>
      <c r="H119" s="4">
        <f aca="true" t="shared" si="44" ref="H119:H128">(G119-E119)/E119*100</f>
        <v>-3.8401598302692443</v>
      </c>
      <c r="I119" s="44">
        <v>609.7252034400001</v>
      </c>
      <c r="J119" s="4">
        <f aca="true" t="shared" si="45" ref="J119:J128">(I119-G119)/G119*100</f>
        <v>-6.588284923439152</v>
      </c>
      <c r="K119" s="44">
        <v>590.4393362408183</v>
      </c>
      <c r="L119" s="4">
        <f aca="true" t="shared" si="46" ref="L119:L128">(K119-I119)/I119*100</f>
        <v>-3.163042480509763</v>
      </c>
      <c r="M119" s="44">
        <v>563.5698323299998</v>
      </c>
      <c r="N119" s="4">
        <f aca="true" t="shared" si="47" ref="N119:N128">(M119-K119)/K119*100</f>
        <v>-4.550764534404158</v>
      </c>
    </row>
    <row r="120" spans="1:14" ht="35.25" customHeight="1">
      <c r="A120" s="5" t="s">
        <v>5</v>
      </c>
      <c r="B120" s="44">
        <v>1000.84577545</v>
      </c>
      <c r="C120" s="44">
        <v>906.18165402</v>
      </c>
      <c r="D120" s="4">
        <f t="shared" si="42"/>
        <v>-9.458412449953856</v>
      </c>
      <c r="E120" s="44">
        <v>977.17414963</v>
      </c>
      <c r="F120" s="4">
        <f t="shared" si="43"/>
        <v>7.834245517448221</v>
      </c>
      <c r="G120" s="44">
        <v>949.9930293000001</v>
      </c>
      <c r="H120" s="4">
        <f t="shared" si="44"/>
        <v>-2.7816045215985117</v>
      </c>
      <c r="I120" s="44">
        <v>971.58422418</v>
      </c>
      <c r="J120" s="4">
        <f t="shared" si="45"/>
        <v>2.272774032448353</v>
      </c>
      <c r="K120" s="44">
        <v>1086.5616789700002</v>
      </c>
      <c r="L120" s="4">
        <f t="shared" si="46"/>
        <v>11.834018289771965</v>
      </c>
      <c r="M120" s="44">
        <v>1064.7014495399999</v>
      </c>
      <c r="N120" s="4">
        <f t="shared" si="47"/>
        <v>-2.0118719307975796</v>
      </c>
    </row>
    <row r="121" spans="1:14" ht="35.25" customHeight="1">
      <c r="A121" s="5" t="s">
        <v>6</v>
      </c>
      <c r="B121" s="46">
        <v>0</v>
      </c>
      <c r="C121" s="46">
        <v>0</v>
      </c>
      <c r="D121" s="4" t="e">
        <f t="shared" si="42"/>
        <v>#DIV/0!</v>
      </c>
      <c r="E121" s="46">
        <v>4E-06</v>
      </c>
      <c r="F121" s="4" t="e">
        <f t="shared" si="43"/>
        <v>#DIV/0!</v>
      </c>
      <c r="G121" s="46">
        <v>0</v>
      </c>
      <c r="H121" s="4">
        <f t="shared" si="44"/>
        <v>-100</v>
      </c>
      <c r="I121" s="46">
        <v>0</v>
      </c>
      <c r="J121" s="4" t="e">
        <f t="shared" si="45"/>
        <v>#DIV/0!</v>
      </c>
      <c r="K121" s="46">
        <v>0</v>
      </c>
      <c r="L121" s="4" t="e">
        <f t="shared" si="46"/>
        <v>#DIV/0!</v>
      </c>
      <c r="M121" s="46">
        <v>0</v>
      </c>
      <c r="N121" s="4" t="e">
        <f t="shared" si="47"/>
        <v>#DIV/0!</v>
      </c>
    </row>
    <row r="122" spans="1:14" ht="35.25" customHeight="1">
      <c r="A122" s="5" t="s">
        <v>7</v>
      </c>
      <c r="B122" s="44">
        <v>631.5367011579999</v>
      </c>
      <c r="C122" s="44">
        <v>651.9311033800001</v>
      </c>
      <c r="D122" s="4">
        <f t="shared" si="42"/>
        <v>3.22932969447453</v>
      </c>
      <c r="E122" s="44">
        <v>678.8286062199999</v>
      </c>
      <c r="F122" s="4">
        <f t="shared" si="43"/>
        <v>4.125819845156501</v>
      </c>
      <c r="G122" s="44">
        <v>693.51602955</v>
      </c>
      <c r="H122" s="4">
        <f t="shared" si="44"/>
        <v>2.163642367958799</v>
      </c>
      <c r="I122" s="44">
        <v>698.17298156</v>
      </c>
      <c r="J122" s="4">
        <f t="shared" si="45"/>
        <v>0.6714988279393916</v>
      </c>
      <c r="K122" s="44">
        <v>732.3144368799999</v>
      </c>
      <c r="L122" s="4">
        <f t="shared" si="46"/>
        <v>4.8901140865855455</v>
      </c>
      <c r="M122" s="44">
        <v>798.7476077999997</v>
      </c>
      <c r="N122" s="4">
        <f t="shared" si="47"/>
        <v>9.071672982856386</v>
      </c>
    </row>
    <row r="123" spans="1:14" ht="35.25" customHeight="1">
      <c r="A123" s="5" t="s">
        <v>8</v>
      </c>
      <c r="B123" s="44">
        <v>65.06844859999998</v>
      </c>
      <c r="C123" s="44">
        <v>66.66770989</v>
      </c>
      <c r="D123" s="4">
        <f t="shared" si="42"/>
        <v>2.4578137705899077</v>
      </c>
      <c r="E123" s="44">
        <v>83.81188213</v>
      </c>
      <c r="F123" s="4">
        <f t="shared" si="43"/>
        <v>25.71585594928556</v>
      </c>
      <c r="G123" s="44">
        <v>74.08285909</v>
      </c>
      <c r="H123" s="4">
        <f t="shared" si="44"/>
        <v>-11.60816675720202</v>
      </c>
      <c r="I123" s="44">
        <v>75.68421579</v>
      </c>
      <c r="J123" s="4">
        <f t="shared" si="45"/>
        <v>2.1615751871220024</v>
      </c>
      <c r="K123" s="44">
        <v>73.98635279</v>
      </c>
      <c r="L123" s="4">
        <f t="shared" si="46"/>
        <v>-2.243351512964125</v>
      </c>
      <c r="M123" s="44">
        <v>101.09187097272704</v>
      </c>
      <c r="N123" s="4">
        <f t="shared" si="47"/>
        <v>36.63583507037074</v>
      </c>
    </row>
    <row r="124" spans="1:14" ht="30" customHeight="1">
      <c r="A124" s="5" t="s">
        <v>314</v>
      </c>
      <c r="B124" s="6">
        <v>0</v>
      </c>
      <c r="C124" s="6">
        <v>0</v>
      </c>
      <c r="D124" s="4" t="e">
        <f t="shared" si="42"/>
        <v>#DIV/0!</v>
      </c>
      <c r="E124" s="6">
        <v>0</v>
      </c>
      <c r="F124" s="4" t="e">
        <f t="shared" si="43"/>
        <v>#DIV/0!</v>
      </c>
      <c r="G124" s="6">
        <v>0</v>
      </c>
      <c r="H124" s="4" t="e">
        <f t="shared" si="44"/>
        <v>#DIV/0!</v>
      </c>
      <c r="I124" s="6">
        <v>0</v>
      </c>
      <c r="J124" s="4" t="e">
        <f t="shared" si="45"/>
        <v>#DIV/0!</v>
      </c>
      <c r="K124" s="6">
        <v>0</v>
      </c>
      <c r="L124" s="4" t="e">
        <f t="shared" si="46"/>
        <v>#DIV/0!</v>
      </c>
      <c r="M124" s="6">
        <v>0</v>
      </c>
      <c r="N124" s="4" t="e">
        <f t="shared" si="47"/>
        <v>#DIV/0!</v>
      </c>
    </row>
    <row r="125" spans="1:14" ht="35.25" customHeight="1">
      <c r="A125" s="5" t="s">
        <v>9</v>
      </c>
      <c r="B125" s="6">
        <v>0</v>
      </c>
      <c r="C125" s="6">
        <v>0</v>
      </c>
      <c r="D125" s="4" t="e">
        <f t="shared" si="42"/>
        <v>#DIV/0!</v>
      </c>
      <c r="E125" s="6">
        <v>0</v>
      </c>
      <c r="F125" s="4" t="e">
        <f t="shared" si="43"/>
        <v>#DIV/0!</v>
      </c>
      <c r="G125" s="6">
        <v>0</v>
      </c>
      <c r="H125" s="4" t="e">
        <f t="shared" si="44"/>
        <v>#DIV/0!</v>
      </c>
      <c r="I125" s="6">
        <v>0</v>
      </c>
      <c r="J125" s="4" t="e">
        <f t="shared" si="45"/>
        <v>#DIV/0!</v>
      </c>
      <c r="K125" s="6">
        <v>0</v>
      </c>
      <c r="L125" s="4" t="e">
        <f t="shared" si="46"/>
        <v>#DIV/0!</v>
      </c>
      <c r="M125" s="6">
        <v>0</v>
      </c>
      <c r="N125" s="4" t="e">
        <f t="shared" si="47"/>
        <v>#DIV/0!</v>
      </c>
    </row>
    <row r="126" spans="1:14" ht="35.25" customHeight="1">
      <c r="A126" s="5" t="s">
        <v>10</v>
      </c>
      <c r="B126" s="6">
        <v>35.366760240000005</v>
      </c>
      <c r="C126" s="6">
        <v>37.12387755999999</v>
      </c>
      <c r="D126" s="4">
        <f t="shared" si="42"/>
        <v>4.968273339361956</v>
      </c>
      <c r="E126" s="6">
        <v>38.69087657</v>
      </c>
      <c r="F126" s="4">
        <f t="shared" si="43"/>
        <v>4.2210003722467055</v>
      </c>
      <c r="G126" s="6">
        <v>39.86924303000001</v>
      </c>
      <c r="H126" s="4">
        <f t="shared" si="44"/>
        <v>3.045592564614275</v>
      </c>
      <c r="I126" s="6">
        <v>44.00402994</v>
      </c>
      <c r="J126" s="4">
        <f t="shared" si="45"/>
        <v>10.37086885970906</v>
      </c>
      <c r="K126" s="6">
        <v>44.56392973920643</v>
      </c>
      <c r="L126" s="4">
        <f t="shared" si="46"/>
        <v>1.2723830066697452</v>
      </c>
      <c r="M126" s="6">
        <v>45.81431746</v>
      </c>
      <c r="N126" s="4">
        <f t="shared" si="47"/>
        <v>2.8058291270787623</v>
      </c>
    </row>
    <row r="127" spans="1:14" ht="35.25" customHeight="1">
      <c r="A127" s="5" t="s">
        <v>11</v>
      </c>
      <c r="B127" s="44">
        <v>1.4242792100000001</v>
      </c>
      <c r="C127" s="44">
        <v>1.56770604</v>
      </c>
      <c r="D127" s="4">
        <f t="shared" si="42"/>
        <v>10.070134352378835</v>
      </c>
      <c r="E127" s="44">
        <v>1.8341</v>
      </c>
      <c r="F127" s="4">
        <f t="shared" si="43"/>
        <v>16.99259639262473</v>
      </c>
      <c r="G127" s="44">
        <v>1.9972054999999997</v>
      </c>
      <c r="H127" s="4">
        <f t="shared" si="44"/>
        <v>8.892944768551315</v>
      </c>
      <c r="I127" s="44">
        <v>2.0461095</v>
      </c>
      <c r="J127" s="4">
        <f t="shared" si="45"/>
        <v>2.448621336161967</v>
      </c>
      <c r="K127" s="44">
        <v>2.24761</v>
      </c>
      <c r="L127" s="4">
        <f t="shared" si="46"/>
        <v>9.847982231644977</v>
      </c>
      <c r="M127" s="44">
        <v>1.66977</v>
      </c>
      <c r="N127" s="4">
        <f t="shared" si="47"/>
        <v>-25.709086540814464</v>
      </c>
    </row>
    <row r="128" spans="1:14" ht="35.25" customHeight="1">
      <c r="A128" s="3" t="s">
        <v>3</v>
      </c>
      <c r="B128" s="44">
        <f>SUM(B119:B127)</f>
        <v>2362.1960751680003</v>
      </c>
      <c r="C128" s="44">
        <f>SUM(C119:C127)</f>
        <v>2324.8927629799996</v>
      </c>
      <c r="D128" s="4">
        <f t="shared" si="42"/>
        <v>-1.5791793314764409</v>
      </c>
      <c r="E128" s="44">
        <f>SUM(E119:E127)</f>
        <v>2459.13529665</v>
      </c>
      <c r="F128" s="4">
        <f t="shared" si="43"/>
        <v>5.774138739110314</v>
      </c>
      <c r="G128" s="44">
        <f>SUM(G119:G127)</f>
        <v>2412.18720561</v>
      </c>
      <c r="H128" s="4">
        <f t="shared" si="44"/>
        <v>-1.9091300549406793</v>
      </c>
      <c r="I128" s="44">
        <f>SUM(I119:I127)</f>
        <v>2401.21676441</v>
      </c>
      <c r="J128" s="4">
        <f t="shared" si="45"/>
        <v>-0.4547922804037037</v>
      </c>
      <c r="K128" s="44">
        <f>SUM(K119:K127)</f>
        <v>2530.1133446200247</v>
      </c>
      <c r="L128" s="4">
        <f t="shared" si="46"/>
        <v>5.3679693612207355</v>
      </c>
      <c r="M128" s="44">
        <f>SUM(M119:M127)</f>
        <v>2575.5948481027262</v>
      </c>
      <c r="N128" s="4">
        <f t="shared" si="47"/>
        <v>1.7976073514418784</v>
      </c>
    </row>
    <row r="129" ht="35.25" customHeight="1">
      <c r="A129" s="13"/>
    </row>
    <row r="130" spans="1:14" ht="35.25" customHeight="1">
      <c r="A130" s="244" t="s">
        <v>158</v>
      </c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</row>
    <row r="131" spans="1:14" ht="35.25" customHeight="1">
      <c r="A131" s="244" t="s">
        <v>318</v>
      </c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</row>
    <row r="132" spans="1:14" ht="35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35.25" customHeight="1">
      <c r="A133" s="1"/>
      <c r="B133" s="1"/>
      <c r="C133" s="1"/>
      <c r="D133" s="1" t="s">
        <v>59</v>
      </c>
      <c r="E133" s="1"/>
      <c r="F133" s="117" t="s">
        <v>59</v>
      </c>
      <c r="G133" s="1"/>
      <c r="H133" s="117" t="s">
        <v>59</v>
      </c>
      <c r="I133" s="1"/>
      <c r="J133" s="117" t="s">
        <v>59</v>
      </c>
      <c r="K133" s="1"/>
      <c r="L133" s="117" t="s">
        <v>59</v>
      </c>
      <c r="M133" s="1"/>
      <c r="N133" s="117" t="s">
        <v>0</v>
      </c>
    </row>
    <row r="134" spans="1:14" ht="35.25" customHeight="1">
      <c r="A134" s="3" t="s">
        <v>1</v>
      </c>
      <c r="B134" s="3">
        <v>2557</v>
      </c>
      <c r="C134" s="3">
        <v>2558</v>
      </c>
      <c r="D134" s="4" t="s">
        <v>2</v>
      </c>
      <c r="E134" s="3">
        <v>2559</v>
      </c>
      <c r="F134" s="4" t="s">
        <v>2</v>
      </c>
      <c r="G134" s="3">
        <v>2560</v>
      </c>
      <c r="H134" s="4" t="s">
        <v>2</v>
      </c>
      <c r="I134" s="3">
        <v>2561</v>
      </c>
      <c r="J134" s="4" t="s">
        <v>2</v>
      </c>
      <c r="K134" s="3">
        <v>2562</v>
      </c>
      <c r="L134" s="4" t="s">
        <v>2</v>
      </c>
      <c r="M134" s="3">
        <v>2563</v>
      </c>
      <c r="N134" s="4" t="s">
        <v>2</v>
      </c>
    </row>
    <row r="135" spans="1:14" ht="35.25" customHeight="1">
      <c r="A135" s="5" t="s">
        <v>4</v>
      </c>
      <c r="B135" s="44">
        <v>272.52316372</v>
      </c>
      <c r="C135" s="44">
        <v>279.57799886</v>
      </c>
      <c r="D135" s="4">
        <f aca="true" t="shared" si="48" ref="D135:D144">(C135-B135)/B135*100</f>
        <v>2.588710274642325</v>
      </c>
      <c r="E135" s="44">
        <v>272.20351873</v>
      </c>
      <c r="F135" s="4">
        <f aca="true" t="shared" si="49" ref="F135:F144">(E135-C135)/C135*100</f>
        <v>-2.6377183326549245</v>
      </c>
      <c r="G135" s="44">
        <v>217.65329039</v>
      </c>
      <c r="H135" s="4">
        <f aca="true" t="shared" si="50" ref="H135:H144">(G135-E135)/E135*100</f>
        <v>-20.040236288829398</v>
      </c>
      <c r="I135" s="44">
        <v>195.72161306999996</v>
      </c>
      <c r="J135" s="4">
        <f>(I135-G135)/G135*100</f>
        <v>-10.076428103017403</v>
      </c>
      <c r="K135" s="44">
        <v>188.5991316251498</v>
      </c>
      <c r="L135" s="4">
        <f>(K135-I135)/I135*100</f>
        <v>-3.63908785193938</v>
      </c>
      <c r="M135" s="44">
        <v>193.44009305</v>
      </c>
      <c r="N135" s="4">
        <f>(M135-K135)/K135*100</f>
        <v>2.566799424332377</v>
      </c>
    </row>
    <row r="136" spans="1:14" ht="35.25" customHeight="1">
      <c r="A136" s="5" t="s">
        <v>5</v>
      </c>
      <c r="B136" s="44">
        <v>141.95981464000002</v>
      </c>
      <c r="C136" s="44">
        <v>124.01950494000002</v>
      </c>
      <c r="D136" s="4">
        <f t="shared" si="48"/>
        <v>-12.637597298570267</v>
      </c>
      <c r="E136" s="44">
        <v>136.73262969</v>
      </c>
      <c r="F136" s="4">
        <f t="shared" si="49"/>
        <v>10.250907513419389</v>
      </c>
      <c r="G136" s="44">
        <v>139.50188105</v>
      </c>
      <c r="H136" s="4">
        <f t="shared" si="50"/>
        <v>2.0253039572766505</v>
      </c>
      <c r="I136" s="44">
        <v>158.02462096999997</v>
      </c>
      <c r="J136" s="4">
        <f aca="true" t="shared" si="51" ref="J136:J144">(I136-G136)/G136*100</f>
        <v>13.277770722934608</v>
      </c>
      <c r="K136" s="44">
        <v>149.15890305000002</v>
      </c>
      <c r="L136" s="4">
        <f aca="true" t="shared" si="52" ref="L136:L144">(K136-I136)/I136*100</f>
        <v>-5.610339620231112</v>
      </c>
      <c r="M136" s="44">
        <v>143.72220553</v>
      </c>
      <c r="N136" s="4">
        <f aca="true" t="shared" si="53" ref="N136:N144">(M136-K136)/K136*100</f>
        <v>-3.6449031260155964</v>
      </c>
    </row>
    <row r="137" spans="1:14" ht="35.25" customHeight="1">
      <c r="A137" s="5" t="s">
        <v>6</v>
      </c>
      <c r="B137" s="46">
        <v>0</v>
      </c>
      <c r="C137" s="46">
        <v>0</v>
      </c>
      <c r="D137" s="4" t="e">
        <f t="shared" si="48"/>
        <v>#DIV/0!</v>
      </c>
      <c r="E137" s="46">
        <v>1.05E-05</v>
      </c>
      <c r="F137" s="4" t="e">
        <f t="shared" si="49"/>
        <v>#DIV/0!</v>
      </c>
      <c r="G137" s="46">
        <v>0</v>
      </c>
      <c r="H137" s="4">
        <f t="shared" si="50"/>
        <v>-100</v>
      </c>
      <c r="I137" s="46">
        <v>0</v>
      </c>
      <c r="J137" s="4" t="e">
        <f t="shared" si="51"/>
        <v>#DIV/0!</v>
      </c>
      <c r="K137" s="46">
        <v>0</v>
      </c>
      <c r="L137" s="4" t="e">
        <f t="shared" si="52"/>
        <v>#DIV/0!</v>
      </c>
      <c r="M137" s="46">
        <v>0</v>
      </c>
      <c r="N137" s="4" t="e">
        <f t="shared" si="53"/>
        <v>#DIV/0!</v>
      </c>
    </row>
    <row r="138" spans="1:14" ht="35.25" customHeight="1">
      <c r="A138" s="5" t="s">
        <v>7</v>
      </c>
      <c r="B138" s="44">
        <v>275.97492</v>
      </c>
      <c r="C138" s="44">
        <v>304.05184091000007</v>
      </c>
      <c r="D138" s="4">
        <f t="shared" si="48"/>
        <v>10.17372191284631</v>
      </c>
      <c r="E138" s="44">
        <v>365.9671332500001</v>
      </c>
      <c r="F138" s="4">
        <f t="shared" si="49"/>
        <v>20.36339992374098</v>
      </c>
      <c r="G138" s="44">
        <v>357.01462308</v>
      </c>
      <c r="H138" s="4">
        <f t="shared" si="50"/>
        <v>-2.446260703931695</v>
      </c>
      <c r="I138" s="44">
        <v>364.17513080000003</v>
      </c>
      <c r="J138" s="4">
        <f t="shared" si="51"/>
        <v>2.005662305433222</v>
      </c>
      <c r="K138" s="44">
        <v>400.86589243</v>
      </c>
      <c r="L138" s="4">
        <f t="shared" si="52"/>
        <v>10.075032182840074</v>
      </c>
      <c r="M138" s="44">
        <v>376.11439005600005</v>
      </c>
      <c r="N138" s="4">
        <f t="shared" si="53"/>
        <v>-6.174509441040081</v>
      </c>
    </row>
    <row r="139" spans="1:14" ht="35.25" customHeight="1">
      <c r="A139" s="5" t="s">
        <v>8</v>
      </c>
      <c r="B139" s="44">
        <v>47.91428499999999</v>
      </c>
      <c r="C139" s="44">
        <v>48.651899269999994</v>
      </c>
      <c r="D139" s="4">
        <f t="shared" si="48"/>
        <v>1.5394454284353858</v>
      </c>
      <c r="E139" s="44">
        <v>57.37015662</v>
      </c>
      <c r="F139" s="4">
        <f t="shared" si="49"/>
        <v>17.91966496850804</v>
      </c>
      <c r="G139" s="44">
        <v>47.37439922999999</v>
      </c>
      <c r="H139" s="4">
        <f t="shared" si="50"/>
        <v>-17.423270178968554</v>
      </c>
      <c r="I139" s="44">
        <v>43.27466327</v>
      </c>
      <c r="J139" s="4">
        <f t="shared" si="51"/>
        <v>-8.653905963210228</v>
      </c>
      <c r="K139" s="44">
        <v>41.708844801398335</v>
      </c>
      <c r="L139" s="4">
        <f t="shared" si="52"/>
        <v>-3.618326175832223</v>
      </c>
      <c r="M139" s="44">
        <v>40.679616754545286</v>
      </c>
      <c r="N139" s="4">
        <f t="shared" si="53"/>
        <v>-2.4676493721028288</v>
      </c>
    </row>
    <row r="140" spans="1:14" ht="30" customHeight="1">
      <c r="A140" s="5" t="s">
        <v>314</v>
      </c>
      <c r="B140" s="6">
        <v>0</v>
      </c>
      <c r="C140" s="6">
        <v>0</v>
      </c>
      <c r="D140" s="4" t="e">
        <f t="shared" si="48"/>
        <v>#DIV/0!</v>
      </c>
      <c r="E140" s="6">
        <v>0</v>
      </c>
      <c r="F140" s="4" t="e">
        <f t="shared" si="49"/>
        <v>#DIV/0!</v>
      </c>
      <c r="G140" s="6">
        <v>0</v>
      </c>
      <c r="H140" s="4" t="e">
        <f t="shared" si="50"/>
        <v>#DIV/0!</v>
      </c>
      <c r="I140" s="6">
        <v>0</v>
      </c>
      <c r="J140" s="4" t="e">
        <f t="shared" si="51"/>
        <v>#DIV/0!</v>
      </c>
      <c r="K140" s="6">
        <v>0</v>
      </c>
      <c r="L140" s="4" t="e">
        <f t="shared" si="52"/>
        <v>#DIV/0!</v>
      </c>
      <c r="M140" s="6">
        <v>0</v>
      </c>
      <c r="N140" s="4" t="e">
        <f t="shared" si="53"/>
        <v>#DIV/0!</v>
      </c>
    </row>
    <row r="141" spans="1:14" ht="35.25" customHeight="1">
      <c r="A141" s="5" t="s">
        <v>9</v>
      </c>
      <c r="B141" s="6">
        <v>0</v>
      </c>
      <c r="C141" s="6">
        <v>0</v>
      </c>
      <c r="D141" s="4" t="e">
        <f t="shared" si="48"/>
        <v>#DIV/0!</v>
      </c>
      <c r="E141" s="6">
        <v>0</v>
      </c>
      <c r="F141" s="4" t="e">
        <f t="shared" si="49"/>
        <v>#DIV/0!</v>
      </c>
      <c r="G141" s="6">
        <v>0</v>
      </c>
      <c r="H141" s="4" t="e">
        <f t="shared" si="50"/>
        <v>#DIV/0!</v>
      </c>
      <c r="I141" s="6">
        <v>0</v>
      </c>
      <c r="J141" s="4" t="e">
        <f t="shared" si="51"/>
        <v>#DIV/0!</v>
      </c>
      <c r="K141" s="6">
        <v>0</v>
      </c>
      <c r="L141" s="4" t="e">
        <f t="shared" si="52"/>
        <v>#DIV/0!</v>
      </c>
      <c r="M141" s="6">
        <v>0</v>
      </c>
      <c r="N141" s="4" t="e">
        <f t="shared" si="53"/>
        <v>#DIV/0!</v>
      </c>
    </row>
    <row r="142" spans="1:14" ht="35.25" customHeight="1">
      <c r="A142" s="5" t="s">
        <v>10</v>
      </c>
      <c r="B142" s="6">
        <v>23.918395359999998</v>
      </c>
      <c r="C142" s="6">
        <v>24.542971429999998</v>
      </c>
      <c r="D142" s="4">
        <f t="shared" si="48"/>
        <v>2.6112791456090383</v>
      </c>
      <c r="E142" s="6">
        <v>27.77944878</v>
      </c>
      <c r="F142" s="4">
        <f t="shared" si="49"/>
        <v>13.186982510373241</v>
      </c>
      <c r="G142" s="6">
        <v>28.90993342</v>
      </c>
      <c r="H142" s="4">
        <f t="shared" si="50"/>
        <v>4.069499898838534</v>
      </c>
      <c r="I142" s="6">
        <v>29.73538438</v>
      </c>
      <c r="J142" s="4">
        <f t="shared" si="51"/>
        <v>2.8552502975636314</v>
      </c>
      <c r="K142" s="6">
        <v>29.797891404852223</v>
      </c>
      <c r="L142" s="4">
        <f t="shared" si="52"/>
        <v>0.21021091926514884</v>
      </c>
      <c r="M142" s="6">
        <v>26.56545023</v>
      </c>
      <c r="N142" s="4">
        <f t="shared" si="53"/>
        <v>-10.847885613563445</v>
      </c>
    </row>
    <row r="143" spans="1:14" ht="35.25" customHeight="1">
      <c r="A143" s="5" t="s">
        <v>11</v>
      </c>
      <c r="B143" s="44">
        <v>1.36503366</v>
      </c>
      <c r="C143" s="44">
        <v>1.19073915</v>
      </c>
      <c r="D143" s="4">
        <f t="shared" si="48"/>
        <v>-12.768513708299324</v>
      </c>
      <c r="E143" s="44">
        <v>1.33993627</v>
      </c>
      <c r="F143" s="4">
        <f t="shared" si="49"/>
        <v>12.529790424712244</v>
      </c>
      <c r="G143" s="44">
        <v>1.4213859</v>
      </c>
      <c r="H143" s="4">
        <f t="shared" si="50"/>
        <v>6.07861969435308</v>
      </c>
      <c r="I143" s="44">
        <v>1.45195694</v>
      </c>
      <c r="J143" s="4">
        <f t="shared" si="51"/>
        <v>2.150790999122765</v>
      </c>
      <c r="K143" s="44">
        <v>1.17003522</v>
      </c>
      <c r="L143" s="4">
        <f t="shared" si="52"/>
        <v>-19.416672232717875</v>
      </c>
      <c r="M143" s="44">
        <v>1.2231</v>
      </c>
      <c r="N143" s="4">
        <f t="shared" si="53"/>
        <v>4.535314757448083</v>
      </c>
    </row>
    <row r="144" spans="1:14" ht="35.25" customHeight="1">
      <c r="A144" s="3" t="s">
        <v>3</v>
      </c>
      <c r="B144" s="44">
        <f>SUM(B135:B143)</f>
        <v>763.65561238</v>
      </c>
      <c r="C144" s="44">
        <f>SUM(C135:C143)</f>
        <v>782.0349545600001</v>
      </c>
      <c r="D144" s="4">
        <f t="shared" si="48"/>
        <v>2.406757952412509</v>
      </c>
      <c r="E144" s="44">
        <f>SUM(E135:E143)</f>
        <v>861.39283384</v>
      </c>
      <c r="F144" s="4">
        <f t="shared" si="49"/>
        <v>10.147612816699402</v>
      </c>
      <c r="G144" s="44">
        <f>SUM(G135:G143)</f>
        <v>791.87551307</v>
      </c>
      <c r="H144" s="4">
        <f t="shared" si="50"/>
        <v>-8.07033887896408</v>
      </c>
      <c r="I144" s="44">
        <f>SUM(I135:I143)</f>
        <v>792.38336943</v>
      </c>
      <c r="J144" s="4">
        <f t="shared" si="51"/>
        <v>0.06413335828899559</v>
      </c>
      <c r="K144" s="44">
        <f>SUM(K135:K143)</f>
        <v>811.3006985314003</v>
      </c>
      <c r="L144" s="4">
        <f t="shared" si="52"/>
        <v>2.387396029652717</v>
      </c>
      <c r="M144" s="44">
        <f>SUM(M135:M143)</f>
        <v>781.7448556205453</v>
      </c>
      <c r="N144" s="4">
        <f t="shared" si="53"/>
        <v>-3.643019532012769</v>
      </c>
    </row>
    <row r="146" spans="1:14" ht="35.25" customHeight="1">
      <c r="A146" s="244" t="s">
        <v>159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</row>
    <row r="147" spans="1:14" ht="35.25" customHeight="1">
      <c r="A147" s="244" t="s">
        <v>318</v>
      </c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</row>
    <row r="148" spans="1:14" ht="35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35.25" customHeight="1">
      <c r="A149" s="1"/>
      <c r="B149" s="1"/>
      <c r="C149" s="1"/>
      <c r="D149" s="1" t="s">
        <v>59</v>
      </c>
      <c r="E149" s="1"/>
      <c r="F149" s="117" t="s">
        <v>59</v>
      </c>
      <c r="G149" s="1"/>
      <c r="H149" s="117" t="s">
        <v>59</v>
      </c>
      <c r="I149" s="1"/>
      <c r="J149" s="117" t="s">
        <v>59</v>
      </c>
      <c r="K149" s="1"/>
      <c r="L149" s="117" t="s">
        <v>59</v>
      </c>
      <c r="M149" s="1"/>
      <c r="N149" s="117" t="s">
        <v>0</v>
      </c>
    </row>
    <row r="150" spans="1:14" ht="35.25" customHeight="1">
      <c r="A150" s="3" t="s">
        <v>1</v>
      </c>
      <c r="B150" s="3">
        <v>2557</v>
      </c>
      <c r="C150" s="3">
        <v>2558</v>
      </c>
      <c r="D150" s="4" t="s">
        <v>2</v>
      </c>
      <c r="E150" s="3">
        <v>2559</v>
      </c>
      <c r="F150" s="4" t="s">
        <v>2</v>
      </c>
      <c r="G150" s="3">
        <v>2560</v>
      </c>
      <c r="H150" s="4" t="s">
        <v>2</v>
      </c>
      <c r="I150" s="3">
        <v>2561</v>
      </c>
      <c r="J150" s="4" t="s">
        <v>2</v>
      </c>
      <c r="K150" s="3">
        <v>2562</v>
      </c>
      <c r="L150" s="4" t="s">
        <v>2</v>
      </c>
      <c r="M150" s="3">
        <v>2563</v>
      </c>
      <c r="N150" s="4" t="s">
        <v>2</v>
      </c>
    </row>
    <row r="151" spans="1:14" ht="35.25" customHeight="1">
      <c r="A151" s="5" t="s">
        <v>4</v>
      </c>
      <c r="B151" s="44">
        <v>208.51029174</v>
      </c>
      <c r="C151" s="44">
        <v>198.37339555999998</v>
      </c>
      <c r="D151" s="4">
        <f aca="true" t="shared" si="54" ref="D151:D160">(C151-B151)/B151*100</f>
        <v>-4.861580738009875</v>
      </c>
      <c r="E151" s="44">
        <v>237.07380697000002</v>
      </c>
      <c r="F151" s="4">
        <f aca="true" t="shared" si="55" ref="F151:F160">(E151-C151)/C151*100</f>
        <v>19.50887179238444</v>
      </c>
      <c r="G151" s="44">
        <v>199.94792068</v>
      </c>
      <c r="H151" s="4">
        <f aca="true" t="shared" si="56" ref="H151:H160">(G151-E151)/E151*100</f>
        <v>-15.660054041608243</v>
      </c>
      <c r="I151" s="44">
        <v>197.48619143000002</v>
      </c>
      <c r="J151" s="4">
        <f aca="true" t="shared" si="57" ref="J151:J160">(I151-G151)/G151*100</f>
        <v>-1.23118522144563</v>
      </c>
      <c r="K151" s="44">
        <v>200.13226287486808</v>
      </c>
      <c r="L151" s="4">
        <f aca="true" t="shared" si="58" ref="L151:L160">(K151-I151)/I151*100</f>
        <v>1.3398766899639003</v>
      </c>
      <c r="M151" s="44">
        <v>193.83826240999997</v>
      </c>
      <c r="N151" s="4">
        <f aca="true" t="shared" si="59" ref="N151:N160">(M151-K151)/K151*100</f>
        <v>-3.144920451333429</v>
      </c>
    </row>
    <row r="152" spans="1:14" ht="35.25" customHeight="1">
      <c r="A152" s="5" t="s">
        <v>5</v>
      </c>
      <c r="B152" s="44">
        <v>91.20862835</v>
      </c>
      <c r="C152" s="44">
        <v>109.58527039</v>
      </c>
      <c r="D152" s="4">
        <f t="shared" si="54"/>
        <v>20.14792062159107</v>
      </c>
      <c r="E152" s="44">
        <v>115.03669343999998</v>
      </c>
      <c r="F152" s="4">
        <f t="shared" si="55"/>
        <v>4.97459469744342</v>
      </c>
      <c r="G152" s="44">
        <v>101.09307970000002</v>
      </c>
      <c r="H152" s="4">
        <f t="shared" si="56"/>
        <v>-12.121014019994039</v>
      </c>
      <c r="I152" s="44">
        <v>94.48330725000001</v>
      </c>
      <c r="J152" s="4">
        <f t="shared" si="57"/>
        <v>-6.538303580833543</v>
      </c>
      <c r="K152" s="44">
        <v>113.53174732000001</v>
      </c>
      <c r="L152" s="4">
        <f t="shared" si="58"/>
        <v>20.160640672323623</v>
      </c>
      <c r="M152" s="44">
        <v>105.93956209</v>
      </c>
      <c r="N152" s="4">
        <f t="shared" si="59"/>
        <v>-6.687279469592516</v>
      </c>
    </row>
    <row r="153" spans="1:14" ht="35.25" customHeight="1">
      <c r="A153" s="5" t="s">
        <v>6</v>
      </c>
      <c r="B153" s="46">
        <v>0</v>
      </c>
      <c r="C153" s="46">
        <v>0</v>
      </c>
      <c r="D153" s="4" t="e">
        <f t="shared" si="54"/>
        <v>#DIV/0!</v>
      </c>
      <c r="E153" s="46">
        <v>0</v>
      </c>
      <c r="F153" s="4" t="e">
        <f t="shared" si="55"/>
        <v>#DIV/0!</v>
      </c>
      <c r="G153" s="46">
        <v>0</v>
      </c>
      <c r="H153" s="4" t="e">
        <f t="shared" si="56"/>
        <v>#DIV/0!</v>
      </c>
      <c r="I153" s="46">
        <v>0</v>
      </c>
      <c r="J153" s="4" t="e">
        <f t="shared" si="57"/>
        <v>#DIV/0!</v>
      </c>
      <c r="K153" s="46">
        <v>0</v>
      </c>
      <c r="L153" s="4" t="e">
        <f t="shared" si="58"/>
        <v>#DIV/0!</v>
      </c>
      <c r="M153" s="46">
        <v>0</v>
      </c>
      <c r="N153" s="4" t="e">
        <f t="shared" si="59"/>
        <v>#DIV/0!</v>
      </c>
    </row>
    <row r="154" spans="1:14" ht="35.25" customHeight="1">
      <c r="A154" s="5" t="s">
        <v>7</v>
      </c>
      <c r="B154" s="44">
        <v>176.29711282999997</v>
      </c>
      <c r="C154" s="44">
        <v>190.20715049</v>
      </c>
      <c r="D154" s="4">
        <f t="shared" si="54"/>
        <v>7.890110868357339</v>
      </c>
      <c r="E154" s="44">
        <v>242.46981257</v>
      </c>
      <c r="F154" s="4">
        <f t="shared" si="55"/>
        <v>27.476707340057466</v>
      </c>
      <c r="G154" s="44">
        <v>230.04578673999998</v>
      </c>
      <c r="H154" s="4">
        <f t="shared" si="56"/>
        <v>-5.1239474713633655</v>
      </c>
      <c r="I154" s="44">
        <v>216.91778413000003</v>
      </c>
      <c r="J154" s="4">
        <f t="shared" si="57"/>
        <v>-5.706691174847445</v>
      </c>
      <c r="K154" s="44">
        <v>220.32437512999996</v>
      </c>
      <c r="L154" s="4">
        <f t="shared" si="58"/>
        <v>1.5704526088826105</v>
      </c>
      <c r="M154" s="44">
        <v>232.04934067499997</v>
      </c>
      <c r="N154" s="4">
        <f t="shared" si="59"/>
        <v>5.321683330807959</v>
      </c>
    </row>
    <row r="155" spans="1:14" ht="35.25" customHeight="1">
      <c r="A155" s="5" t="s">
        <v>8</v>
      </c>
      <c r="B155" s="44">
        <v>45.30641901</v>
      </c>
      <c r="C155" s="44">
        <v>46.71729033</v>
      </c>
      <c r="D155" s="4">
        <f t="shared" si="54"/>
        <v>3.114064962160421</v>
      </c>
      <c r="E155" s="44">
        <v>51.56341093</v>
      </c>
      <c r="F155" s="4">
        <f t="shared" si="55"/>
        <v>10.373291271321913</v>
      </c>
      <c r="G155" s="44">
        <v>50.78189556</v>
      </c>
      <c r="H155" s="4">
        <f t="shared" si="56"/>
        <v>-1.515639396045674</v>
      </c>
      <c r="I155" s="44">
        <v>44.48577630999999</v>
      </c>
      <c r="J155" s="4">
        <f t="shared" si="57"/>
        <v>-12.398354138948985</v>
      </c>
      <c r="K155" s="44">
        <v>42.25474895999999</v>
      </c>
      <c r="L155" s="4">
        <f t="shared" si="58"/>
        <v>-5.015147615842513</v>
      </c>
      <c r="M155" s="44">
        <v>40.38325711818194</v>
      </c>
      <c r="N155" s="4">
        <f t="shared" si="59"/>
        <v>-4.429068655903467</v>
      </c>
    </row>
    <row r="156" spans="1:14" ht="30" customHeight="1">
      <c r="A156" s="5" t="s">
        <v>314</v>
      </c>
      <c r="B156" s="6">
        <v>0</v>
      </c>
      <c r="C156" s="6">
        <v>0</v>
      </c>
      <c r="D156" s="4" t="e">
        <f t="shared" si="54"/>
        <v>#DIV/0!</v>
      </c>
      <c r="E156" s="6">
        <v>0</v>
      </c>
      <c r="F156" s="4" t="e">
        <f t="shared" si="55"/>
        <v>#DIV/0!</v>
      </c>
      <c r="G156" s="6">
        <v>0</v>
      </c>
      <c r="H156" s="4" t="e">
        <f t="shared" si="56"/>
        <v>#DIV/0!</v>
      </c>
      <c r="I156" s="6">
        <v>0</v>
      </c>
      <c r="J156" s="4" t="e">
        <f t="shared" si="57"/>
        <v>#DIV/0!</v>
      </c>
      <c r="K156" s="6">
        <v>0</v>
      </c>
      <c r="L156" s="4" t="e">
        <f t="shared" si="58"/>
        <v>#DIV/0!</v>
      </c>
      <c r="M156" s="6">
        <v>0</v>
      </c>
      <c r="N156" s="4" t="e">
        <f t="shared" si="59"/>
        <v>#DIV/0!</v>
      </c>
    </row>
    <row r="157" spans="1:14" ht="35.25" customHeight="1">
      <c r="A157" s="5" t="s">
        <v>9</v>
      </c>
      <c r="B157" s="6">
        <v>0</v>
      </c>
      <c r="C157" s="6">
        <v>0</v>
      </c>
      <c r="D157" s="4" t="e">
        <f t="shared" si="54"/>
        <v>#DIV/0!</v>
      </c>
      <c r="E157" s="6">
        <v>0</v>
      </c>
      <c r="F157" s="4" t="e">
        <f t="shared" si="55"/>
        <v>#DIV/0!</v>
      </c>
      <c r="G157" s="6">
        <v>0</v>
      </c>
      <c r="H157" s="4" t="e">
        <f t="shared" si="56"/>
        <v>#DIV/0!</v>
      </c>
      <c r="I157" s="6">
        <v>0</v>
      </c>
      <c r="J157" s="4" t="e">
        <f t="shared" si="57"/>
        <v>#DIV/0!</v>
      </c>
      <c r="K157" s="6">
        <v>0</v>
      </c>
      <c r="L157" s="4" t="e">
        <f t="shared" si="58"/>
        <v>#DIV/0!</v>
      </c>
      <c r="M157" s="6">
        <v>0</v>
      </c>
      <c r="N157" s="4" t="e">
        <f t="shared" si="59"/>
        <v>#DIV/0!</v>
      </c>
    </row>
    <row r="158" spans="1:14" ht="35.25" customHeight="1">
      <c r="A158" s="5" t="s">
        <v>10</v>
      </c>
      <c r="B158" s="6">
        <v>29.20527746</v>
      </c>
      <c r="C158" s="6">
        <v>32.79354301</v>
      </c>
      <c r="D158" s="4">
        <f t="shared" si="54"/>
        <v>12.286360076238081</v>
      </c>
      <c r="E158" s="6">
        <v>33.801351</v>
      </c>
      <c r="F158" s="4">
        <f t="shared" si="55"/>
        <v>3.07319032192611</v>
      </c>
      <c r="G158" s="6">
        <v>34.74329834</v>
      </c>
      <c r="H158" s="4">
        <f t="shared" si="56"/>
        <v>2.7867150635488085</v>
      </c>
      <c r="I158" s="6">
        <v>36.389875450000005</v>
      </c>
      <c r="J158" s="4">
        <f t="shared" si="57"/>
        <v>4.739265379718701</v>
      </c>
      <c r="K158" s="6">
        <v>36.69395797362132</v>
      </c>
      <c r="L158" s="4">
        <f t="shared" si="58"/>
        <v>0.835623974693538</v>
      </c>
      <c r="M158" s="6">
        <v>34.336944800000005</v>
      </c>
      <c r="N158" s="4">
        <f t="shared" si="59"/>
        <v>-6.42343672850919</v>
      </c>
    </row>
    <row r="159" spans="1:14" ht="35.25" customHeight="1">
      <c r="A159" s="5" t="s">
        <v>11</v>
      </c>
      <c r="B159" s="44">
        <v>0.8370005</v>
      </c>
      <c r="C159" s="44">
        <v>1.048101</v>
      </c>
      <c r="D159" s="4">
        <f t="shared" si="54"/>
        <v>25.22107214989715</v>
      </c>
      <c r="E159" s="44">
        <v>1.4082</v>
      </c>
      <c r="F159" s="4">
        <f t="shared" si="55"/>
        <v>34.357280452933445</v>
      </c>
      <c r="G159" s="44">
        <v>1.2106999999999999</v>
      </c>
      <c r="H159" s="4">
        <f t="shared" si="56"/>
        <v>-14.024996449367988</v>
      </c>
      <c r="I159" s="44">
        <v>1.5277012399999998</v>
      </c>
      <c r="J159" s="4">
        <f t="shared" si="57"/>
        <v>26.183302221855126</v>
      </c>
      <c r="K159" s="44">
        <v>1.387101</v>
      </c>
      <c r="L159" s="4">
        <f t="shared" si="58"/>
        <v>-9.203385866205092</v>
      </c>
      <c r="M159" s="44">
        <v>1.23283101</v>
      </c>
      <c r="N159" s="4">
        <f t="shared" si="59"/>
        <v>-11.12175609418492</v>
      </c>
    </row>
    <row r="160" spans="1:14" ht="35.25" customHeight="1">
      <c r="A160" s="3" t="s">
        <v>3</v>
      </c>
      <c r="B160" s="44">
        <f>SUM(B151:B159)</f>
        <v>551.36472989</v>
      </c>
      <c r="C160" s="44">
        <f>SUM(C151:C159)</f>
        <v>578.7247507799999</v>
      </c>
      <c r="D160" s="4">
        <f t="shared" si="54"/>
        <v>4.962236321401685</v>
      </c>
      <c r="E160" s="44">
        <f>SUM(E151:E159)</f>
        <v>681.3532749099999</v>
      </c>
      <c r="F160" s="4">
        <f t="shared" si="55"/>
        <v>17.73356401150602</v>
      </c>
      <c r="G160" s="44">
        <f>SUM(G151:G159)</f>
        <v>617.82268102</v>
      </c>
      <c r="H160" s="4">
        <f t="shared" si="56"/>
        <v>-9.324178253695433</v>
      </c>
      <c r="I160" s="44">
        <f>SUM(I151:I159)</f>
        <v>591.29063581</v>
      </c>
      <c r="J160" s="4">
        <f t="shared" si="57"/>
        <v>-4.294443377539435</v>
      </c>
      <c r="K160" s="44">
        <f>SUM(K151:K159)</f>
        <v>614.3241932584893</v>
      </c>
      <c r="L160" s="4">
        <f t="shared" si="58"/>
        <v>3.8954713728784154</v>
      </c>
      <c r="M160" s="44">
        <f>SUM(M151:M159)</f>
        <v>607.7801981031819</v>
      </c>
      <c r="N160" s="4">
        <f t="shared" si="59"/>
        <v>-1.0652348104014768</v>
      </c>
    </row>
    <row r="163" spans="1:14" ht="35.25" customHeight="1">
      <c r="A163" s="244" t="s">
        <v>69</v>
      </c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</row>
    <row r="164" spans="1:14" ht="35.25" customHeight="1">
      <c r="A164" s="244" t="s">
        <v>318</v>
      </c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</row>
    <row r="165" spans="1:14" ht="35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35.25" customHeight="1">
      <c r="A166" s="1"/>
      <c r="B166" s="1"/>
      <c r="C166" s="1"/>
      <c r="D166" s="1" t="s">
        <v>59</v>
      </c>
      <c r="E166" s="1"/>
      <c r="F166" s="117" t="s">
        <v>59</v>
      </c>
      <c r="G166" s="1"/>
      <c r="H166" s="117" t="s">
        <v>59</v>
      </c>
      <c r="I166" s="1"/>
      <c r="J166" s="117" t="s">
        <v>59</v>
      </c>
      <c r="K166" s="1"/>
      <c r="L166" s="117" t="s">
        <v>59</v>
      </c>
      <c r="M166" s="1"/>
      <c r="N166" s="117" t="s">
        <v>0</v>
      </c>
    </row>
    <row r="167" spans="1:14" ht="35.25" customHeight="1">
      <c r="A167" s="3" t="s">
        <v>1</v>
      </c>
      <c r="B167" s="3">
        <v>2557</v>
      </c>
      <c r="C167" s="3">
        <v>2558</v>
      </c>
      <c r="D167" s="4" t="s">
        <v>2</v>
      </c>
      <c r="E167" s="3">
        <v>2559</v>
      </c>
      <c r="F167" s="4" t="s">
        <v>2</v>
      </c>
      <c r="G167" s="3">
        <v>2560</v>
      </c>
      <c r="H167" s="4" t="s">
        <v>2</v>
      </c>
      <c r="I167" s="3">
        <v>2561</v>
      </c>
      <c r="J167" s="4" t="s">
        <v>2</v>
      </c>
      <c r="K167" s="3">
        <v>2562</v>
      </c>
      <c r="L167" s="4" t="s">
        <v>2</v>
      </c>
      <c r="M167" s="3">
        <v>2563</v>
      </c>
      <c r="N167" s="4" t="s">
        <v>2</v>
      </c>
    </row>
    <row r="168" spans="1:14" ht="35.25" customHeight="1">
      <c r="A168" s="5" t="s">
        <v>4</v>
      </c>
      <c r="B168" s="15">
        <f aca="true" t="shared" si="60" ref="B168:B176">B22+B38+B54+B70+B86+B103+B119+B135+B151</f>
        <v>5058.20971008</v>
      </c>
      <c r="C168" s="15">
        <f aca="true" t="shared" si="61" ref="C168:C176">C22+C38+C54+C70+C86+C103+C119+C135+C151</f>
        <v>5128.27144328</v>
      </c>
      <c r="D168" s="4">
        <f aca="true" t="shared" si="62" ref="D168:D177">(C168-B168)/B168*100</f>
        <v>1.385109301822365</v>
      </c>
      <c r="E168" s="15">
        <f>E22+E38+E54+E70+E86+E103+E119+E135+E151</f>
        <v>5615.102063460001</v>
      </c>
      <c r="F168" s="4">
        <f aca="true" t="shared" si="63" ref="F168:F177">(E168-C168)/C168*100</f>
        <v>9.493074334392638</v>
      </c>
      <c r="G168" s="15">
        <f>G22+G38+G54+G70+G86+G103+G119+G135+G151</f>
        <v>5170.10578209</v>
      </c>
      <c r="H168" s="4">
        <f aca="true" t="shared" si="64" ref="H168:H177">(G168-E168)/E168*100</f>
        <v>-7.924990077487506</v>
      </c>
      <c r="I168" s="15">
        <f aca="true" t="shared" si="65" ref="I168:K176">I22+I38+I54+I70+I86+I103+I119+I135+I151</f>
        <v>5089.936254810001</v>
      </c>
      <c r="J168" s="4">
        <f aca="true" t="shared" si="66" ref="J168:J177">(I168-G168)/G168*100</f>
        <v>-1.5506361118899696</v>
      </c>
      <c r="K168" s="15">
        <f t="shared" si="65"/>
        <v>5172.006446344517</v>
      </c>
      <c r="L168" s="4">
        <f aca="true" t="shared" si="67" ref="L168:L177">(K168-I168)/I168*100</f>
        <v>1.6124011662613593</v>
      </c>
      <c r="M168" s="15">
        <f aca="true" t="shared" si="68" ref="M168:M176">M22+M38+M54+M70+M86+M103+M119+M135+M151</f>
        <v>4892.592846759999</v>
      </c>
      <c r="N168" s="4">
        <f aca="true" t="shared" si="69" ref="N168:N177">(M168-K168)/K168*100</f>
        <v>-5.402421719369718</v>
      </c>
    </row>
    <row r="169" spans="1:14" ht="35.25" customHeight="1">
      <c r="A169" s="5" t="s">
        <v>5</v>
      </c>
      <c r="B169" s="15">
        <f t="shared" si="60"/>
        <v>4542.67927312</v>
      </c>
      <c r="C169" s="15">
        <f t="shared" si="61"/>
        <v>4642.52905448</v>
      </c>
      <c r="D169" s="4">
        <f t="shared" si="62"/>
        <v>2.198037223337164</v>
      </c>
      <c r="E169" s="15">
        <f aca="true" t="shared" si="70" ref="E169:G176">E23+E39+E55+E71+E87+E104+E120+E136+E152</f>
        <v>5002.457221470001</v>
      </c>
      <c r="F169" s="4">
        <f t="shared" si="63"/>
        <v>7.752846837709577</v>
      </c>
      <c r="G169" s="15">
        <f t="shared" si="70"/>
        <v>4851.430026519999</v>
      </c>
      <c r="H169" s="4">
        <f t="shared" si="64"/>
        <v>-3.0190601990919537</v>
      </c>
      <c r="I169" s="15">
        <f t="shared" si="65"/>
        <v>5285.54031189</v>
      </c>
      <c r="J169" s="4">
        <f t="shared" si="66"/>
        <v>8.948089181890042</v>
      </c>
      <c r="K169" s="15">
        <f t="shared" si="65"/>
        <v>5450.96100618</v>
      </c>
      <c r="L169" s="4">
        <f t="shared" si="67"/>
        <v>3.1296837130894763</v>
      </c>
      <c r="M169" s="15">
        <f t="shared" si="68"/>
        <v>5150.996333419998</v>
      </c>
      <c r="N169" s="4">
        <f t="shared" si="69"/>
        <v>-5.502968603516307</v>
      </c>
    </row>
    <row r="170" spans="1:14" ht="35.25" customHeight="1">
      <c r="A170" s="5" t="s">
        <v>6</v>
      </c>
      <c r="B170" s="116">
        <f t="shared" si="60"/>
        <v>0</v>
      </c>
      <c r="C170" s="15">
        <f t="shared" si="61"/>
        <v>0.06816234</v>
      </c>
      <c r="D170" s="4" t="e">
        <f t="shared" si="62"/>
        <v>#DIV/0!</v>
      </c>
      <c r="E170" s="116">
        <f t="shared" si="70"/>
        <v>0.005670540000000008</v>
      </c>
      <c r="F170" s="4">
        <f t="shared" si="63"/>
        <v>-91.6808313799086</v>
      </c>
      <c r="G170" s="116">
        <f t="shared" si="70"/>
        <v>0</v>
      </c>
      <c r="H170" s="4">
        <f t="shared" si="64"/>
        <v>-100</v>
      </c>
      <c r="I170" s="116">
        <f t="shared" si="65"/>
        <v>0</v>
      </c>
      <c r="J170" s="4" t="e">
        <f t="shared" si="66"/>
        <v>#DIV/0!</v>
      </c>
      <c r="K170" s="116">
        <f t="shared" si="65"/>
        <v>0</v>
      </c>
      <c r="L170" s="4" t="e">
        <f t="shared" si="67"/>
        <v>#DIV/0!</v>
      </c>
      <c r="M170" s="116">
        <f t="shared" si="68"/>
        <v>0</v>
      </c>
      <c r="N170" s="4" t="e">
        <f t="shared" si="69"/>
        <v>#DIV/0!</v>
      </c>
    </row>
    <row r="171" spans="1:14" ht="35.25" customHeight="1">
      <c r="A171" s="5" t="s">
        <v>7</v>
      </c>
      <c r="B171" s="15">
        <f t="shared" si="60"/>
        <v>6203.375212111</v>
      </c>
      <c r="C171" s="15">
        <f t="shared" si="61"/>
        <v>6669.300449550001</v>
      </c>
      <c r="D171" s="4">
        <f t="shared" si="62"/>
        <v>7.510834368512219</v>
      </c>
      <c r="E171" s="15">
        <f t="shared" si="70"/>
        <v>8017.33479235</v>
      </c>
      <c r="F171" s="4">
        <f t="shared" si="63"/>
        <v>20.212529829735814</v>
      </c>
      <c r="G171" s="15">
        <f t="shared" si="70"/>
        <v>8641.43991037</v>
      </c>
      <c r="H171" s="4">
        <f t="shared" si="64"/>
        <v>7.784446255325528</v>
      </c>
      <c r="I171" s="15">
        <f t="shared" si="65"/>
        <v>9076.67185022</v>
      </c>
      <c r="J171" s="4">
        <f t="shared" si="66"/>
        <v>5.036567335586149</v>
      </c>
      <c r="K171" s="15">
        <f t="shared" si="65"/>
        <v>9580.349102526667</v>
      </c>
      <c r="L171" s="4">
        <f t="shared" si="67"/>
        <v>5.549140264385106</v>
      </c>
      <c r="M171" s="15">
        <f t="shared" si="68"/>
        <v>8996.152084434998</v>
      </c>
      <c r="N171" s="4">
        <f t="shared" si="69"/>
        <v>-6.097867748238902</v>
      </c>
    </row>
    <row r="172" spans="1:14" ht="35.25" customHeight="1">
      <c r="A172" s="5" t="s">
        <v>8</v>
      </c>
      <c r="B172" s="15">
        <f t="shared" si="60"/>
        <v>1552.93140671</v>
      </c>
      <c r="C172" s="15">
        <f t="shared" si="61"/>
        <v>1610.7623048199998</v>
      </c>
      <c r="D172" s="4">
        <f t="shared" si="62"/>
        <v>3.7239827760660047</v>
      </c>
      <c r="E172" s="15">
        <f t="shared" si="70"/>
        <v>1737.3706992199998</v>
      </c>
      <c r="F172" s="4">
        <f t="shared" si="63"/>
        <v>7.860153793091665</v>
      </c>
      <c r="G172" s="15">
        <f t="shared" si="70"/>
        <v>1636.6003373100002</v>
      </c>
      <c r="H172" s="4">
        <f t="shared" si="64"/>
        <v>-5.800164694572141</v>
      </c>
      <c r="I172" s="15">
        <f t="shared" si="65"/>
        <v>1680.1951690699998</v>
      </c>
      <c r="J172" s="4">
        <f t="shared" si="66"/>
        <v>2.663743295547297</v>
      </c>
      <c r="K172" s="15">
        <f t="shared" si="65"/>
        <v>1598.199396621398</v>
      </c>
      <c r="L172" s="4">
        <f t="shared" si="67"/>
        <v>-4.880133805764192</v>
      </c>
      <c r="M172" s="15">
        <f t="shared" si="68"/>
        <v>1522.0209385509079</v>
      </c>
      <c r="N172" s="4">
        <f t="shared" si="69"/>
        <v>-4.766517759394209</v>
      </c>
    </row>
    <row r="173" spans="1:14" ht="30" customHeight="1">
      <c r="A173" s="5" t="s">
        <v>314</v>
      </c>
      <c r="B173" s="94">
        <f t="shared" si="60"/>
        <v>0</v>
      </c>
      <c r="C173" s="94">
        <f t="shared" si="61"/>
        <v>0</v>
      </c>
      <c r="D173" s="95" t="e">
        <f t="shared" si="62"/>
        <v>#DIV/0!</v>
      </c>
      <c r="E173" s="116">
        <f t="shared" si="70"/>
        <v>0</v>
      </c>
      <c r="F173" s="95" t="e">
        <f>(E173-C173)/C173*100</f>
        <v>#DIV/0!</v>
      </c>
      <c r="G173" s="116">
        <f t="shared" si="70"/>
        <v>0.3868229</v>
      </c>
      <c r="H173" s="95" t="e">
        <f t="shared" si="64"/>
        <v>#DIV/0!</v>
      </c>
      <c r="I173" s="116">
        <f t="shared" si="65"/>
        <v>0</v>
      </c>
      <c r="J173" s="95">
        <f t="shared" si="66"/>
        <v>-100</v>
      </c>
      <c r="K173" s="116">
        <f t="shared" si="65"/>
        <v>0</v>
      </c>
      <c r="L173" s="95" t="e">
        <f t="shared" si="67"/>
        <v>#DIV/0!</v>
      </c>
      <c r="M173" s="116">
        <f t="shared" si="68"/>
        <v>0</v>
      </c>
      <c r="N173" s="95" t="e">
        <f t="shared" si="69"/>
        <v>#DIV/0!</v>
      </c>
    </row>
    <row r="174" spans="1:14" ht="35.25" customHeight="1">
      <c r="A174" s="5" t="s">
        <v>9</v>
      </c>
      <c r="B174" s="46">
        <f t="shared" si="60"/>
        <v>0</v>
      </c>
      <c r="C174" s="116">
        <f t="shared" si="61"/>
        <v>0</v>
      </c>
      <c r="D174" s="4" t="e">
        <f t="shared" si="62"/>
        <v>#DIV/0!</v>
      </c>
      <c r="E174" s="116">
        <f t="shared" si="70"/>
        <v>0</v>
      </c>
      <c r="F174" s="4" t="e">
        <f t="shared" si="63"/>
        <v>#DIV/0!</v>
      </c>
      <c r="G174" s="116">
        <f t="shared" si="70"/>
        <v>0</v>
      </c>
      <c r="H174" s="4" t="e">
        <f t="shared" si="64"/>
        <v>#DIV/0!</v>
      </c>
      <c r="I174" s="116">
        <f t="shared" si="65"/>
        <v>0</v>
      </c>
      <c r="J174" s="4" t="e">
        <f t="shared" si="66"/>
        <v>#DIV/0!</v>
      </c>
      <c r="K174" s="116">
        <f t="shared" si="65"/>
        <v>0</v>
      </c>
      <c r="L174" s="4" t="e">
        <f t="shared" si="67"/>
        <v>#DIV/0!</v>
      </c>
      <c r="M174" s="116">
        <f t="shared" si="68"/>
        <v>0</v>
      </c>
      <c r="N174" s="4" t="e">
        <f t="shared" si="69"/>
        <v>#DIV/0!</v>
      </c>
    </row>
    <row r="175" spans="1:14" ht="35.25" customHeight="1">
      <c r="A175" s="5" t="s">
        <v>10</v>
      </c>
      <c r="B175" s="15">
        <f t="shared" si="60"/>
        <v>548.7121226700001</v>
      </c>
      <c r="C175" s="15">
        <f t="shared" si="61"/>
        <v>581.01208798</v>
      </c>
      <c r="D175" s="4">
        <f t="shared" si="62"/>
        <v>5.886504776462796</v>
      </c>
      <c r="E175" s="15">
        <f t="shared" si="70"/>
        <v>616.27311021</v>
      </c>
      <c r="F175" s="4">
        <f t="shared" si="63"/>
        <v>6.068896492772067</v>
      </c>
      <c r="G175" s="15">
        <f t="shared" si="70"/>
        <v>585.7139262500001</v>
      </c>
      <c r="H175" s="4">
        <f t="shared" si="64"/>
        <v>-4.958707990615823</v>
      </c>
      <c r="I175" s="15">
        <f t="shared" si="65"/>
        <v>634.5592810500001</v>
      </c>
      <c r="J175" s="4">
        <f t="shared" si="66"/>
        <v>8.339455937599023</v>
      </c>
      <c r="K175" s="15">
        <f t="shared" si="65"/>
        <v>659.9528613358559</v>
      </c>
      <c r="L175" s="4">
        <f t="shared" si="67"/>
        <v>4.001766429739593</v>
      </c>
      <c r="M175" s="15">
        <f t="shared" si="68"/>
        <v>605.7576988</v>
      </c>
      <c r="N175" s="4">
        <f t="shared" si="69"/>
        <v>-8.211974780464745</v>
      </c>
    </row>
    <row r="176" spans="1:14" ht="35.25" customHeight="1">
      <c r="A176" s="5" t="s">
        <v>11</v>
      </c>
      <c r="B176" s="15">
        <f t="shared" si="60"/>
        <v>16.13460305</v>
      </c>
      <c r="C176" s="15">
        <f t="shared" si="61"/>
        <v>18.079176439999998</v>
      </c>
      <c r="D176" s="4">
        <f t="shared" si="62"/>
        <v>12.052192322140822</v>
      </c>
      <c r="E176" s="15">
        <f t="shared" si="70"/>
        <v>22.45513627</v>
      </c>
      <c r="F176" s="4">
        <f t="shared" si="63"/>
        <v>24.204420176564213</v>
      </c>
      <c r="G176" s="15">
        <f t="shared" si="70"/>
        <v>25.623069570000002</v>
      </c>
      <c r="H176" s="4">
        <f t="shared" si="64"/>
        <v>14.10783377980365</v>
      </c>
      <c r="I176" s="15">
        <f t="shared" si="65"/>
        <v>24.837823999999994</v>
      </c>
      <c r="J176" s="4">
        <f t="shared" si="66"/>
        <v>-3.064603824513629</v>
      </c>
      <c r="K176" s="15">
        <f t="shared" si="65"/>
        <v>25.72215175</v>
      </c>
      <c r="L176" s="4">
        <f t="shared" si="67"/>
        <v>3.560407505907137</v>
      </c>
      <c r="M176" s="15">
        <f t="shared" si="68"/>
        <v>20.763458709999995</v>
      </c>
      <c r="N176" s="4">
        <f t="shared" si="69"/>
        <v>-19.27790912748971</v>
      </c>
    </row>
    <row r="177" spans="1:14" ht="35.25" customHeight="1">
      <c r="A177" s="3" t="s">
        <v>75</v>
      </c>
      <c r="B177" s="44">
        <f>SUM(B168:B176)</f>
        <v>17922.042327740997</v>
      </c>
      <c r="C177" s="44">
        <f>SUM(C168:C176)</f>
        <v>18650.02267889</v>
      </c>
      <c r="D177" s="4">
        <f t="shared" si="62"/>
        <v>4.061927417848933</v>
      </c>
      <c r="E177" s="44">
        <f>SUM(E168:E176)</f>
        <v>21010.99869352</v>
      </c>
      <c r="F177" s="4">
        <f t="shared" si="63"/>
        <v>12.659373424260728</v>
      </c>
      <c r="G177" s="44">
        <f>SUM(G168:G176)</f>
        <v>20911.299875009998</v>
      </c>
      <c r="H177" s="4">
        <f t="shared" si="64"/>
        <v>-0.474507756457811</v>
      </c>
      <c r="I177" s="44">
        <f>SUM(I168:I176)</f>
        <v>21791.74069104</v>
      </c>
      <c r="J177" s="4">
        <f t="shared" si="66"/>
        <v>4.21035909432952</v>
      </c>
      <c r="K177" s="44">
        <f>SUM(K168:K176)</f>
        <v>22487.19096475844</v>
      </c>
      <c r="L177" s="4">
        <f t="shared" si="67"/>
        <v>3.1913479679224794</v>
      </c>
      <c r="M177" s="44">
        <f>SUM(M168:M176)</f>
        <v>21188.283360675905</v>
      </c>
      <c r="N177" s="4">
        <f t="shared" si="69"/>
        <v>-5.776211026615826</v>
      </c>
    </row>
  </sheetData>
  <sheetProtection/>
  <mergeCells count="22">
    <mergeCell ref="A49:N49"/>
    <mergeCell ref="A50:N50"/>
    <mergeCell ref="A65:N65"/>
    <mergeCell ref="A66:N66"/>
    <mergeCell ref="A130:N130"/>
    <mergeCell ref="A131:N131"/>
    <mergeCell ref="A1:N1"/>
    <mergeCell ref="A2:N2"/>
    <mergeCell ref="A17:N17"/>
    <mergeCell ref="A18:N18"/>
    <mergeCell ref="A33:N33"/>
    <mergeCell ref="A34:N34"/>
    <mergeCell ref="A163:N163"/>
    <mergeCell ref="A164:N164"/>
    <mergeCell ref="A81:N81"/>
    <mergeCell ref="A82:N82"/>
    <mergeCell ref="A98:N98"/>
    <mergeCell ref="A99:N99"/>
    <mergeCell ref="A114:N114"/>
    <mergeCell ref="A115:N115"/>
    <mergeCell ref="A146:N146"/>
    <mergeCell ref="A147:N147"/>
  </mergeCells>
  <printOptions horizontalCentered="1"/>
  <pageMargins left="0.29" right="0.17" top="0.46" bottom="0.2755905511811024" header="0.47" footer="0.2362204724409449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6"/>
  <sheetViews>
    <sheetView zoomScale="69" zoomScaleNormal="69" zoomScalePageLayoutView="0" workbookViewId="0" topLeftCell="A1">
      <selection activeCell="N188" sqref="N188"/>
    </sheetView>
  </sheetViews>
  <sheetFormatPr defaultColWidth="33.28125" defaultRowHeight="33.75" customHeight="1"/>
  <cols>
    <col min="1" max="1" width="33.7109375" style="163" customWidth="1"/>
    <col min="2" max="14" width="18.140625" style="163" customWidth="1"/>
    <col min="15" max="16384" width="33.28125" style="163" customWidth="1"/>
  </cols>
  <sheetData>
    <row r="1" spans="1:14" ht="35.25" customHeight="1">
      <c r="A1" s="247" t="s">
        <v>105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35.25" customHeight="1">
      <c r="A2" s="247" t="s">
        <v>318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35.25" customHeight="1">
      <c r="A3" s="181"/>
      <c r="B3" s="181"/>
      <c r="C3" s="181"/>
      <c r="D3" s="181"/>
      <c r="E3" s="181"/>
      <c r="F3" s="181"/>
      <c r="G3" s="197"/>
      <c r="H3" s="197"/>
      <c r="I3" s="202"/>
      <c r="J3" s="202"/>
      <c r="K3" s="217"/>
      <c r="L3" s="217"/>
      <c r="M3" s="224"/>
      <c r="N3" s="224"/>
    </row>
    <row r="4" spans="1:14" ht="35.25" customHeight="1">
      <c r="A4" s="181"/>
      <c r="B4" s="181"/>
      <c r="C4" s="181"/>
      <c r="D4" s="181" t="s">
        <v>59</v>
      </c>
      <c r="E4" s="181"/>
      <c r="F4" s="186" t="s">
        <v>59</v>
      </c>
      <c r="G4" s="197"/>
      <c r="H4" s="186" t="s">
        <v>59</v>
      </c>
      <c r="I4" s="202"/>
      <c r="J4" s="186" t="s">
        <v>59</v>
      </c>
      <c r="K4" s="217"/>
      <c r="L4" s="186" t="s">
        <v>59</v>
      </c>
      <c r="M4" s="224"/>
      <c r="N4" s="186" t="s">
        <v>0</v>
      </c>
    </row>
    <row r="5" spans="1:14" ht="35.25" customHeight="1">
      <c r="A5" s="180" t="s">
        <v>58</v>
      </c>
      <c r="B5" s="180">
        <v>2557</v>
      </c>
      <c r="C5" s="180">
        <v>2558</v>
      </c>
      <c r="D5" s="73" t="s">
        <v>2</v>
      </c>
      <c r="E5" s="180">
        <v>2559</v>
      </c>
      <c r="F5" s="73" t="s">
        <v>2</v>
      </c>
      <c r="G5" s="180">
        <v>2560</v>
      </c>
      <c r="H5" s="73" t="s">
        <v>2</v>
      </c>
      <c r="I5" s="180">
        <v>2561</v>
      </c>
      <c r="J5" s="73" t="s">
        <v>2</v>
      </c>
      <c r="K5" s="180">
        <v>2562</v>
      </c>
      <c r="L5" s="73" t="s">
        <v>2</v>
      </c>
      <c r="M5" s="180">
        <v>2563</v>
      </c>
      <c r="N5" s="73" t="s">
        <v>2</v>
      </c>
    </row>
    <row r="6" spans="1:14" ht="35.25" customHeight="1">
      <c r="A6" s="164" t="s">
        <v>293</v>
      </c>
      <c r="B6" s="182">
        <f>B31</f>
        <v>6472.78023843</v>
      </c>
      <c r="C6" s="182">
        <f>C31</f>
        <v>6468.94040174</v>
      </c>
      <c r="D6" s="185">
        <f aca="true" t="shared" si="0" ref="D6:D15">(C6-B6)/B6*100</f>
        <v>-0.059322834215849295</v>
      </c>
      <c r="E6" s="182">
        <f>E31</f>
        <v>6785.58978684</v>
      </c>
      <c r="F6" s="185">
        <f>(E6-C6)/C6*100</f>
        <v>4.894918880607216</v>
      </c>
      <c r="G6" s="182">
        <f>G31</f>
        <v>6402.633374819999</v>
      </c>
      <c r="H6" s="185">
        <f>(G6-E6)/E6*100</f>
        <v>-5.643671722724948</v>
      </c>
      <c r="I6" s="182">
        <f>I31</f>
        <v>6630.663275660001</v>
      </c>
      <c r="J6" s="185">
        <f>(I6-G6)/G6*100</f>
        <v>3.5615017679567393</v>
      </c>
      <c r="K6" s="182">
        <f>K31</f>
        <v>6761.666486761904</v>
      </c>
      <c r="L6" s="185">
        <f>(K6-I6)/I6*100</f>
        <v>1.9757180489437982</v>
      </c>
      <c r="M6" s="182">
        <f>M31</f>
        <v>6597.462949538908</v>
      </c>
      <c r="N6" s="185">
        <f>(M6-K6)/K6*100</f>
        <v>-2.4284477435329874</v>
      </c>
    </row>
    <row r="7" spans="1:14" ht="35.25" customHeight="1">
      <c r="A7" s="164" t="s">
        <v>294</v>
      </c>
      <c r="B7" s="182">
        <f>B47</f>
        <v>2395.7263658399997</v>
      </c>
      <c r="C7" s="182">
        <f>C47</f>
        <v>2393.26577601</v>
      </c>
      <c r="D7" s="185">
        <f t="shared" si="0"/>
        <v>-0.10270746547203942</v>
      </c>
      <c r="E7" s="182">
        <f>E47</f>
        <v>2526.9753547900004</v>
      </c>
      <c r="F7" s="185">
        <f aca="true" t="shared" si="1" ref="F7:F15">(E7-C7)/C7*100</f>
        <v>5.5869089058264985</v>
      </c>
      <c r="G7" s="182">
        <f>G47</f>
        <v>2638.79778228</v>
      </c>
      <c r="H7" s="185">
        <f aca="true" t="shared" si="2" ref="H7:H15">(G7-E7)/E7*100</f>
        <v>4.425149112674754</v>
      </c>
      <c r="I7" s="182">
        <f>I47</f>
        <v>2857.8439667700004</v>
      </c>
      <c r="J7" s="185">
        <f aca="true" t="shared" si="3" ref="J7:J15">(I7-G7)/G7*100</f>
        <v>8.300984105752056</v>
      </c>
      <c r="K7" s="182">
        <f>K47</f>
        <v>2982.039446913741</v>
      </c>
      <c r="L7" s="185">
        <f aca="true" t="shared" si="4" ref="L7:L15">(K7-I7)/I7*100</f>
        <v>4.345775402290736</v>
      </c>
      <c r="M7" s="182">
        <f>M47</f>
        <v>2682.2327845744535</v>
      </c>
      <c r="N7" s="185">
        <f aca="true" t="shared" si="5" ref="N7:N15">(M7-K7)/K7*100</f>
        <v>-10.053745689030775</v>
      </c>
    </row>
    <row r="8" spans="1:14" s="110" customFormat="1" ht="35.25" customHeight="1">
      <c r="A8" s="66" t="s">
        <v>15</v>
      </c>
      <c r="B8" s="69">
        <f>B63</f>
        <v>1475.63229696</v>
      </c>
      <c r="C8" s="69">
        <f>C63</f>
        <v>1509.36035724</v>
      </c>
      <c r="D8" s="70">
        <f t="shared" si="0"/>
        <v>2.2856683436303356</v>
      </c>
      <c r="E8" s="69">
        <f>E63</f>
        <v>1577.54981401</v>
      </c>
      <c r="F8" s="70">
        <f t="shared" si="1"/>
        <v>4.517771812603493</v>
      </c>
      <c r="G8" s="69">
        <f>G63</f>
        <v>1474.3923943500004</v>
      </c>
      <c r="H8" s="185">
        <f t="shared" si="2"/>
        <v>-6.539091111030096</v>
      </c>
      <c r="I8" s="69">
        <f>I63</f>
        <v>1476.24422278</v>
      </c>
      <c r="J8" s="185">
        <f t="shared" si="3"/>
        <v>0.12559942910014874</v>
      </c>
      <c r="K8" s="69">
        <f>K63</f>
        <v>1499.3600112564168</v>
      </c>
      <c r="L8" s="185">
        <f t="shared" si="4"/>
        <v>1.5658512405817342</v>
      </c>
      <c r="M8" s="69">
        <f>M63</f>
        <v>1340.4655921168182</v>
      </c>
      <c r="N8" s="185">
        <f t="shared" si="5"/>
        <v>-10.597482789103465</v>
      </c>
    </row>
    <row r="9" spans="1:14" s="110" customFormat="1" ht="35.25" customHeight="1">
      <c r="A9" s="66" t="s">
        <v>16</v>
      </c>
      <c r="B9" s="69">
        <f>B79</f>
        <v>1994.0033039500001</v>
      </c>
      <c r="C9" s="69">
        <f>C79</f>
        <v>1940.23087164</v>
      </c>
      <c r="D9" s="70">
        <f t="shared" si="0"/>
        <v>-2.696707282454356</v>
      </c>
      <c r="E9" s="69">
        <f>E79</f>
        <v>2172.9577185099997</v>
      </c>
      <c r="F9" s="70">
        <f t="shared" si="1"/>
        <v>11.994801766724025</v>
      </c>
      <c r="G9" s="69">
        <f>G79</f>
        <v>2009.49572092</v>
      </c>
      <c r="H9" s="185">
        <f t="shared" si="2"/>
        <v>-7.522557673238388</v>
      </c>
      <c r="I9" s="69">
        <f>I79</f>
        <v>2086.5111307899997</v>
      </c>
      <c r="J9" s="185">
        <f t="shared" si="3"/>
        <v>3.832573967101561</v>
      </c>
      <c r="K9" s="69">
        <f>K79</f>
        <v>2115.668152839513</v>
      </c>
      <c r="L9" s="185">
        <f t="shared" si="4"/>
        <v>1.3974055359327855</v>
      </c>
      <c r="M9" s="69">
        <f>M79</f>
        <v>2107.193645141727</v>
      </c>
      <c r="N9" s="185">
        <f t="shared" si="5"/>
        <v>-0.4005594018330394</v>
      </c>
    </row>
    <row r="10" spans="1:14" s="110" customFormat="1" ht="35.25" customHeight="1">
      <c r="A10" s="66" t="s">
        <v>17</v>
      </c>
      <c r="B10" s="69">
        <f>B95</f>
        <v>1462.6583143099997</v>
      </c>
      <c r="C10" s="69">
        <f>C95</f>
        <v>1553.9009448</v>
      </c>
      <c r="D10" s="70">
        <f t="shared" si="0"/>
        <v>6.238137068467928</v>
      </c>
      <c r="E10" s="69">
        <f>E95</f>
        <v>1798.2278171999997</v>
      </c>
      <c r="F10" s="70">
        <f t="shared" si="1"/>
        <v>15.723452207016106</v>
      </c>
      <c r="G10" s="69">
        <f>G95</f>
        <v>1548.0237994100003</v>
      </c>
      <c r="H10" s="185">
        <f t="shared" si="2"/>
        <v>-13.913922106910196</v>
      </c>
      <c r="I10" s="69">
        <f>I95</f>
        <v>1569.44507817</v>
      </c>
      <c r="J10" s="185">
        <f t="shared" si="3"/>
        <v>1.3837822627897602</v>
      </c>
      <c r="K10" s="69">
        <f>K95</f>
        <v>1643.8913432689483</v>
      </c>
      <c r="L10" s="185">
        <f t="shared" si="4"/>
        <v>4.743476922795789</v>
      </c>
      <c r="M10" s="69">
        <f>M95</f>
        <v>1623.991525795454</v>
      </c>
      <c r="N10" s="185">
        <f t="shared" si="5"/>
        <v>-1.2105311920386816</v>
      </c>
    </row>
    <row r="11" spans="1:14" ht="35.25" customHeight="1">
      <c r="A11" s="164" t="s">
        <v>18</v>
      </c>
      <c r="B11" s="182">
        <f>B111</f>
        <v>1255.5753655800002</v>
      </c>
      <c r="C11" s="182">
        <f>C111</f>
        <v>1300.16831002</v>
      </c>
      <c r="D11" s="185">
        <f t="shared" si="0"/>
        <v>3.55159440543823</v>
      </c>
      <c r="E11" s="182">
        <f>E111</f>
        <v>1384.6396320099998</v>
      </c>
      <c r="F11" s="185">
        <f t="shared" si="1"/>
        <v>6.496952843643785</v>
      </c>
      <c r="G11" s="182">
        <f>G111</f>
        <v>1235.2380258099997</v>
      </c>
      <c r="H11" s="185">
        <f t="shared" si="2"/>
        <v>-10.789927050052912</v>
      </c>
      <c r="I11" s="182">
        <f>I111</f>
        <v>1143.86547971</v>
      </c>
      <c r="J11" s="185">
        <f t="shared" si="3"/>
        <v>-7.397161048380347</v>
      </c>
      <c r="K11" s="182">
        <f>K111</f>
        <v>1255.5931687087298</v>
      </c>
      <c r="L11" s="185">
        <f t="shared" si="4"/>
        <v>9.767554924994819</v>
      </c>
      <c r="M11" s="182">
        <f>M111</f>
        <v>1243.940167670363</v>
      </c>
      <c r="N11" s="185">
        <f t="shared" si="5"/>
        <v>-0.9280873238861935</v>
      </c>
    </row>
    <row r="12" spans="1:14" s="110" customFormat="1" ht="35.25" customHeight="1">
      <c r="A12" s="66" t="s">
        <v>19</v>
      </c>
      <c r="B12" s="69">
        <f>B127</f>
        <v>3091.1209010000002</v>
      </c>
      <c r="C12" s="69">
        <f>C127</f>
        <v>3301.561812090001</v>
      </c>
      <c r="D12" s="70">
        <f t="shared" si="0"/>
        <v>6.807915892966896</v>
      </c>
      <c r="E12" s="69">
        <f>E127</f>
        <v>3365.3322662199994</v>
      </c>
      <c r="F12" s="70">
        <f t="shared" si="1"/>
        <v>1.9315238592982675</v>
      </c>
      <c r="G12" s="69">
        <f>G127</f>
        <v>3560.86704354</v>
      </c>
      <c r="H12" s="185">
        <f t="shared" si="2"/>
        <v>5.810266620110848</v>
      </c>
      <c r="I12" s="69">
        <f>I127</f>
        <v>3604.6883218399994</v>
      </c>
      <c r="J12" s="185">
        <f t="shared" si="3"/>
        <v>1.2306350606237453</v>
      </c>
      <c r="K12" s="69">
        <f>K127</f>
        <v>3776.300400523279</v>
      </c>
      <c r="L12" s="185">
        <f t="shared" si="4"/>
        <v>4.7608021376916465</v>
      </c>
      <c r="M12" s="69">
        <f>M127</f>
        <v>3871.2992448624536</v>
      </c>
      <c r="N12" s="185">
        <f t="shared" si="5"/>
        <v>2.5156590912632506</v>
      </c>
    </row>
    <row r="13" spans="1:14" s="110" customFormat="1" ht="35.25" customHeight="1">
      <c r="A13" s="66" t="s">
        <v>20</v>
      </c>
      <c r="B13" s="69">
        <f>B143</f>
        <v>315.19579675</v>
      </c>
      <c r="C13" s="69">
        <f>C143</f>
        <v>343.78086947</v>
      </c>
      <c r="D13" s="70">
        <f t="shared" si="0"/>
        <v>9.068989185370546</v>
      </c>
      <c r="E13" s="69">
        <f>E143</f>
        <v>344.84116798</v>
      </c>
      <c r="F13" s="70">
        <f t="shared" si="1"/>
        <v>0.30842277862483625</v>
      </c>
      <c r="G13" s="69">
        <f>G143</f>
        <v>308.77616403</v>
      </c>
      <c r="H13" s="185">
        <f t="shared" si="2"/>
        <v>-10.458439217469444</v>
      </c>
      <c r="I13" s="69">
        <f>I143</f>
        <v>303.73426859</v>
      </c>
      <c r="J13" s="185">
        <f t="shared" si="3"/>
        <v>-1.6328641998124438</v>
      </c>
      <c r="K13" s="69">
        <f>K143</f>
        <v>311.4887584618984</v>
      </c>
      <c r="L13" s="185">
        <f t="shared" si="4"/>
        <v>2.553050700500935</v>
      </c>
      <c r="M13" s="69">
        <f>M143</f>
        <v>332.7598929950907</v>
      </c>
      <c r="N13" s="185">
        <f t="shared" si="5"/>
        <v>6.828861060099611</v>
      </c>
    </row>
    <row r="14" spans="1:14" ht="35.25" customHeight="1">
      <c r="A14" s="164" t="s">
        <v>21</v>
      </c>
      <c r="B14" s="182">
        <f>B159</f>
        <v>543.62638567</v>
      </c>
      <c r="C14" s="182">
        <f>C159</f>
        <v>586.5249644600001</v>
      </c>
      <c r="D14" s="185">
        <f t="shared" si="0"/>
        <v>7.8911877570344835</v>
      </c>
      <c r="E14" s="182">
        <f>E159</f>
        <v>623.42954035</v>
      </c>
      <c r="F14" s="185">
        <f t="shared" si="1"/>
        <v>6.292072482196409</v>
      </c>
      <c r="G14" s="182">
        <f>G159</f>
        <v>555.7137409700001</v>
      </c>
      <c r="H14" s="185">
        <f t="shared" si="2"/>
        <v>-10.861820782823916</v>
      </c>
      <c r="I14" s="182">
        <f>I159</f>
        <v>556.60218288</v>
      </c>
      <c r="J14" s="185">
        <f t="shared" si="3"/>
        <v>0.15987402227072725</v>
      </c>
      <c r="K14" s="182">
        <f>K159</f>
        <v>615.9315565286847</v>
      </c>
      <c r="L14" s="185">
        <f t="shared" si="4"/>
        <v>10.659206067374656</v>
      </c>
      <c r="M14" s="182">
        <f>M159</f>
        <v>643.9556990803636</v>
      </c>
      <c r="N14" s="185">
        <f t="shared" si="5"/>
        <v>4.549879325816581</v>
      </c>
    </row>
    <row r="15" spans="1:14" ht="35.25" customHeight="1">
      <c r="A15" s="180" t="s">
        <v>126</v>
      </c>
      <c r="B15" s="182">
        <f>SUM(B6:B14)</f>
        <v>19006.318968489995</v>
      </c>
      <c r="C15" s="182">
        <f>SUM(C6:C14)</f>
        <v>19397.734307470004</v>
      </c>
      <c r="D15" s="185">
        <f t="shared" si="0"/>
        <v>2.059395823193982</v>
      </c>
      <c r="E15" s="182">
        <f>SUM(E6:E14)</f>
        <v>20579.543097910002</v>
      </c>
      <c r="F15" s="185">
        <f t="shared" si="1"/>
        <v>6.092509422530277</v>
      </c>
      <c r="G15" s="182">
        <f>SUM(G6:G14)</f>
        <v>19733.938046130002</v>
      </c>
      <c r="H15" s="185">
        <f t="shared" si="2"/>
        <v>-4.108959308556645</v>
      </c>
      <c r="I15" s="182">
        <f>SUM(I6:I14)</f>
        <v>20229.59792719</v>
      </c>
      <c r="J15" s="185">
        <f t="shared" si="3"/>
        <v>2.5117129682952477</v>
      </c>
      <c r="K15" s="182">
        <f>SUM(K6:K14)</f>
        <v>20961.939325263116</v>
      </c>
      <c r="L15" s="185">
        <f t="shared" si="4"/>
        <v>3.6201480657645613</v>
      </c>
      <c r="M15" s="182">
        <f>SUM(M6:M14)</f>
        <v>20443.301501775637</v>
      </c>
      <c r="N15" s="185">
        <f t="shared" si="5"/>
        <v>-2.4741881723816563</v>
      </c>
    </row>
    <row r="16" ht="35.25" customHeight="1"/>
    <row r="17" spans="1:14" ht="35.25" customHeight="1">
      <c r="A17" s="247" t="s">
        <v>292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</row>
    <row r="18" spans="1:14" ht="35.25" customHeight="1">
      <c r="A18" s="247" t="s">
        <v>318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ht="35.25" customHeight="1">
      <c r="A19" s="181"/>
      <c r="B19" s="181"/>
      <c r="C19" s="181"/>
      <c r="D19" s="181"/>
      <c r="E19" s="181"/>
      <c r="F19" s="181"/>
      <c r="G19" s="197"/>
      <c r="H19" s="197"/>
      <c r="I19" s="202"/>
      <c r="J19" s="202"/>
      <c r="K19" s="217"/>
      <c r="L19" s="217"/>
      <c r="M19" s="224"/>
      <c r="N19" s="224"/>
    </row>
    <row r="20" spans="1:14" ht="35.25" customHeight="1">
      <c r="A20" s="181"/>
      <c r="B20" s="181"/>
      <c r="C20" s="181"/>
      <c r="D20" s="181" t="s">
        <v>59</v>
      </c>
      <c r="E20" s="181"/>
      <c r="F20" s="186" t="s">
        <v>59</v>
      </c>
      <c r="G20" s="197"/>
      <c r="H20" s="186" t="s">
        <v>59</v>
      </c>
      <c r="I20" s="202"/>
      <c r="J20" s="186" t="s">
        <v>59</v>
      </c>
      <c r="K20" s="217"/>
      <c r="L20" s="186" t="s">
        <v>59</v>
      </c>
      <c r="M20" s="224"/>
      <c r="N20" s="186" t="s">
        <v>0</v>
      </c>
    </row>
    <row r="21" spans="1:14" ht="35.25" customHeight="1">
      <c r="A21" s="180" t="s">
        <v>1</v>
      </c>
      <c r="B21" s="180">
        <v>2257</v>
      </c>
      <c r="C21" s="180">
        <v>2558</v>
      </c>
      <c r="D21" s="73" t="s">
        <v>2</v>
      </c>
      <c r="E21" s="180">
        <v>2559</v>
      </c>
      <c r="F21" s="73" t="s">
        <v>2</v>
      </c>
      <c r="G21" s="180">
        <v>2560</v>
      </c>
      <c r="H21" s="73" t="s">
        <v>2</v>
      </c>
      <c r="I21" s="180">
        <v>2561</v>
      </c>
      <c r="J21" s="73" t="s">
        <v>2</v>
      </c>
      <c r="K21" s="180">
        <v>2562</v>
      </c>
      <c r="L21" s="73" t="s">
        <v>2</v>
      </c>
      <c r="M21" s="180">
        <v>2563</v>
      </c>
      <c r="N21" s="73" t="s">
        <v>2</v>
      </c>
    </row>
    <row r="22" spans="1:14" ht="35.25" customHeight="1">
      <c r="A22" s="164" t="s">
        <v>4</v>
      </c>
      <c r="B22" s="182">
        <v>1617.52198729</v>
      </c>
      <c r="C22" s="182">
        <v>1567.07482755</v>
      </c>
      <c r="D22" s="73">
        <f aca="true" t="shared" si="6" ref="D22:D31">(C22-B22)/B22*100</f>
        <v>-3.118792828561128</v>
      </c>
      <c r="E22" s="182">
        <v>1636.24396233</v>
      </c>
      <c r="F22" s="73">
        <f aca="true" t="shared" si="7" ref="F22:F31">(E22-C22)/C22*100</f>
        <v>4.413901210329599</v>
      </c>
      <c r="G22" s="182">
        <v>1423.4284162000001</v>
      </c>
      <c r="H22" s="73">
        <f aca="true" t="shared" si="8" ref="H22:H31">(G22-E22)/E22*100</f>
        <v>-13.006345693520663</v>
      </c>
      <c r="I22" s="182">
        <v>1289.59550338</v>
      </c>
      <c r="J22" s="73">
        <f aca="true" t="shared" si="9" ref="J22:J31">(I22-G22)/G22*100</f>
        <v>-9.402152668645034</v>
      </c>
      <c r="K22" s="182">
        <v>1319.3431352382415</v>
      </c>
      <c r="L22" s="73">
        <f aca="true" t="shared" si="10" ref="L22:L31">(K22-I22)/I22*100</f>
        <v>2.3067412828498233</v>
      </c>
      <c r="M22" s="182">
        <v>1209.6621550999998</v>
      </c>
      <c r="N22" s="73">
        <f aca="true" t="shared" si="11" ref="N22:N31">(M22-K22)/K22*100</f>
        <v>-8.313302067428877</v>
      </c>
    </row>
    <row r="23" spans="1:14" ht="35.25" customHeight="1">
      <c r="A23" s="164" t="s">
        <v>5</v>
      </c>
      <c r="B23" s="182">
        <v>1870.6794544</v>
      </c>
      <c r="C23" s="182">
        <v>1840.6213610499997</v>
      </c>
      <c r="D23" s="73">
        <f t="shared" si="6"/>
        <v>-1.606800848713072</v>
      </c>
      <c r="E23" s="182">
        <v>1903.27305356</v>
      </c>
      <c r="F23" s="73">
        <f t="shared" si="7"/>
        <v>3.4038338267605557</v>
      </c>
      <c r="G23" s="182">
        <v>2057.86211173</v>
      </c>
      <c r="H23" s="73">
        <f t="shared" si="8"/>
        <v>8.122274304301573</v>
      </c>
      <c r="I23" s="182">
        <v>2219.84401381</v>
      </c>
      <c r="J23" s="73">
        <f t="shared" si="9"/>
        <v>7.871368113377887</v>
      </c>
      <c r="K23" s="182">
        <v>2298.00876956</v>
      </c>
      <c r="L23" s="73">
        <f t="shared" si="10"/>
        <v>3.5211823562252462</v>
      </c>
      <c r="M23" s="182">
        <v>2174.49293231</v>
      </c>
      <c r="N23" s="73">
        <f t="shared" si="11"/>
        <v>-5.374907132040649</v>
      </c>
    </row>
    <row r="24" spans="1:14" ht="35.25" customHeight="1">
      <c r="A24" s="164" t="s">
        <v>6</v>
      </c>
      <c r="B24" s="165">
        <v>0</v>
      </c>
      <c r="C24" s="165">
        <v>0</v>
      </c>
      <c r="D24" s="73" t="e">
        <f t="shared" si="6"/>
        <v>#DIV/0!</v>
      </c>
      <c r="E24" s="165">
        <v>0.01088258</v>
      </c>
      <c r="F24" s="73" t="e">
        <f t="shared" si="7"/>
        <v>#DIV/0!</v>
      </c>
      <c r="G24" s="165">
        <v>0</v>
      </c>
      <c r="H24" s="73">
        <f t="shared" si="8"/>
        <v>-100</v>
      </c>
      <c r="I24" s="165">
        <v>0</v>
      </c>
      <c r="J24" s="73" t="e">
        <f t="shared" si="9"/>
        <v>#DIV/0!</v>
      </c>
      <c r="K24" s="165">
        <v>0</v>
      </c>
      <c r="L24" s="73" t="e">
        <f t="shared" si="10"/>
        <v>#DIV/0!</v>
      </c>
      <c r="M24" s="165">
        <v>0</v>
      </c>
      <c r="N24" s="73" t="e">
        <f t="shared" si="11"/>
        <v>#DIV/0!</v>
      </c>
    </row>
    <row r="25" spans="1:14" ht="35.25" customHeight="1">
      <c r="A25" s="164" t="s">
        <v>7</v>
      </c>
      <c r="B25" s="182">
        <v>2441.6804776100003</v>
      </c>
      <c r="C25" s="182">
        <v>2487.63063993</v>
      </c>
      <c r="D25" s="73">
        <f t="shared" si="6"/>
        <v>1.8819072659735343</v>
      </c>
      <c r="E25" s="182">
        <v>2678.83811318</v>
      </c>
      <c r="F25" s="73">
        <f t="shared" si="7"/>
        <v>7.686328918001285</v>
      </c>
      <c r="G25" s="182">
        <v>2381.5469973699996</v>
      </c>
      <c r="H25" s="73">
        <f t="shared" si="8"/>
        <v>-11.097763405235849</v>
      </c>
      <c r="I25" s="182">
        <v>2519.43496141</v>
      </c>
      <c r="J25" s="73">
        <f t="shared" si="9"/>
        <v>5.789848539301283</v>
      </c>
      <c r="K25" s="182">
        <v>2558.10278992</v>
      </c>
      <c r="L25" s="73">
        <f t="shared" si="10"/>
        <v>1.5347817706061873</v>
      </c>
      <c r="M25" s="182">
        <v>2560.8147864479997</v>
      </c>
      <c r="N25" s="73">
        <f t="shared" si="11"/>
        <v>0.10601593253743667</v>
      </c>
    </row>
    <row r="26" spans="1:14" ht="35.25" customHeight="1">
      <c r="A26" s="164" t="s">
        <v>8</v>
      </c>
      <c r="B26" s="182">
        <v>365.50737492</v>
      </c>
      <c r="C26" s="182">
        <v>388.76596681</v>
      </c>
      <c r="D26" s="73">
        <f t="shared" si="6"/>
        <v>6.363371435416505</v>
      </c>
      <c r="E26" s="182">
        <v>369.61444478</v>
      </c>
      <c r="F26" s="73">
        <f t="shared" si="7"/>
        <v>-4.926234203869977</v>
      </c>
      <c r="G26" s="182">
        <v>358.8259215</v>
      </c>
      <c r="H26" s="73">
        <f t="shared" si="8"/>
        <v>-2.9188586735081423</v>
      </c>
      <c r="I26" s="182">
        <v>406.30398247000005</v>
      </c>
      <c r="J26" s="73">
        <f t="shared" si="9"/>
        <v>13.231502554644747</v>
      </c>
      <c r="K26" s="182">
        <v>372.42576714999996</v>
      </c>
      <c r="L26" s="73">
        <f t="shared" si="10"/>
        <v>-8.338145029750363</v>
      </c>
      <c r="M26" s="182">
        <v>466.4602762909092</v>
      </c>
      <c r="N26" s="73">
        <f t="shared" si="11"/>
        <v>25.24919525856422</v>
      </c>
    </row>
    <row r="27" spans="1:14" ht="30" customHeight="1">
      <c r="A27" s="164" t="s">
        <v>314</v>
      </c>
      <c r="B27" s="165">
        <v>0</v>
      </c>
      <c r="C27" s="165">
        <v>0</v>
      </c>
      <c r="D27" s="73" t="e">
        <f t="shared" si="6"/>
        <v>#DIV/0!</v>
      </c>
      <c r="E27" s="165">
        <v>0</v>
      </c>
      <c r="F27" s="73" t="e">
        <f t="shared" si="7"/>
        <v>#DIV/0!</v>
      </c>
      <c r="G27" s="165">
        <v>0</v>
      </c>
      <c r="H27" s="73" t="e">
        <f t="shared" si="8"/>
        <v>#DIV/0!</v>
      </c>
      <c r="I27" s="165">
        <v>0</v>
      </c>
      <c r="J27" s="73" t="e">
        <f t="shared" si="9"/>
        <v>#DIV/0!</v>
      </c>
      <c r="K27" s="165">
        <v>0</v>
      </c>
      <c r="L27" s="73" t="e">
        <f t="shared" si="10"/>
        <v>#DIV/0!</v>
      </c>
      <c r="M27" s="165">
        <v>2.24526677</v>
      </c>
      <c r="N27" s="73" t="e">
        <f t="shared" si="11"/>
        <v>#DIV/0!</v>
      </c>
    </row>
    <row r="28" spans="1:14" ht="35.25" customHeight="1">
      <c r="A28" s="164" t="s">
        <v>9</v>
      </c>
      <c r="B28" s="165">
        <v>0</v>
      </c>
      <c r="C28" s="165">
        <v>0</v>
      </c>
      <c r="D28" s="73" t="e">
        <f t="shared" si="6"/>
        <v>#DIV/0!</v>
      </c>
      <c r="E28" s="165">
        <v>0</v>
      </c>
      <c r="F28" s="73" t="e">
        <f t="shared" si="7"/>
        <v>#DIV/0!</v>
      </c>
      <c r="G28" s="165">
        <v>0</v>
      </c>
      <c r="H28" s="73" t="e">
        <f t="shared" si="8"/>
        <v>#DIV/0!</v>
      </c>
      <c r="I28" s="165">
        <v>0</v>
      </c>
      <c r="J28" s="73" t="e">
        <f t="shared" si="9"/>
        <v>#DIV/0!</v>
      </c>
      <c r="K28" s="165">
        <v>0</v>
      </c>
      <c r="L28" s="73" t="e">
        <f t="shared" si="10"/>
        <v>#DIV/0!</v>
      </c>
      <c r="M28" s="165">
        <v>0</v>
      </c>
      <c r="N28" s="73" t="e">
        <f t="shared" si="11"/>
        <v>#DIV/0!</v>
      </c>
    </row>
    <row r="29" spans="1:14" ht="35.25" customHeight="1">
      <c r="A29" s="164" t="s">
        <v>10</v>
      </c>
      <c r="B29" s="165">
        <v>173.33502880999998</v>
      </c>
      <c r="C29" s="165">
        <v>179.75608253000001</v>
      </c>
      <c r="D29" s="73">
        <f t="shared" si="6"/>
        <v>3.7044178341115495</v>
      </c>
      <c r="E29" s="165">
        <v>191.72603041</v>
      </c>
      <c r="F29" s="73">
        <f t="shared" si="7"/>
        <v>6.658994628458416</v>
      </c>
      <c r="G29" s="165">
        <v>173.31792350999999</v>
      </c>
      <c r="H29" s="73">
        <f t="shared" si="8"/>
        <v>-9.60125594872791</v>
      </c>
      <c r="I29" s="165">
        <v>188.29339109000003</v>
      </c>
      <c r="J29" s="73">
        <f t="shared" si="9"/>
        <v>8.640460996023876</v>
      </c>
      <c r="K29" s="165">
        <v>207.57121189366254</v>
      </c>
      <c r="L29" s="73">
        <f t="shared" si="10"/>
        <v>10.238182387637886</v>
      </c>
      <c r="M29" s="165">
        <v>178.76862411999997</v>
      </c>
      <c r="N29" s="73">
        <f t="shared" si="11"/>
        <v>-13.876003088722127</v>
      </c>
    </row>
    <row r="30" spans="1:14" ht="35.25" customHeight="1">
      <c r="A30" s="164" t="s">
        <v>11</v>
      </c>
      <c r="B30" s="182">
        <v>4.0559154</v>
      </c>
      <c r="C30" s="182">
        <v>5.09152387</v>
      </c>
      <c r="D30" s="73">
        <f t="shared" si="6"/>
        <v>25.53328577810079</v>
      </c>
      <c r="E30" s="182">
        <v>5.8833</v>
      </c>
      <c r="F30" s="73">
        <f t="shared" si="7"/>
        <v>15.550867485179849</v>
      </c>
      <c r="G30" s="182">
        <v>7.65200451</v>
      </c>
      <c r="H30" s="73">
        <f t="shared" si="8"/>
        <v>30.06313650502269</v>
      </c>
      <c r="I30" s="182">
        <v>7.191423499999999</v>
      </c>
      <c r="J30" s="73">
        <f t="shared" si="9"/>
        <v>-6.019089630672489</v>
      </c>
      <c r="K30" s="182">
        <v>6.2148129999999995</v>
      </c>
      <c r="L30" s="73">
        <f t="shared" si="10"/>
        <v>-13.580211205750848</v>
      </c>
      <c r="M30" s="182">
        <v>5.0189085</v>
      </c>
      <c r="N30" s="73">
        <f t="shared" si="11"/>
        <v>-19.242807466612422</v>
      </c>
    </row>
    <row r="31" spans="1:14" ht="35.25" customHeight="1">
      <c r="A31" s="180" t="s">
        <v>3</v>
      </c>
      <c r="B31" s="182">
        <f>SUM(B22:B30)</f>
        <v>6472.78023843</v>
      </c>
      <c r="C31" s="182">
        <f>SUM(C22:C30)</f>
        <v>6468.94040174</v>
      </c>
      <c r="D31" s="73">
        <f t="shared" si="6"/>
        <v>-0.059322834215849295</v>
      </c>
      <c r="E31" s="182">
        <f>SUM(E22:E30)</f>
        <v>6785.58978684</v>
      </c>
      <c r="F31" s="73">
        <f t="shared" si="7"/>
        <v>4.894918880607216</v>
      </c>
      <c r="G31" s="182">
        <f>SUM(G22:G30)</f>
        <v>6402.633374819999</v>
      </c>
      <c r="H31" s="73">
        <f t="shared" si="8"/>
        <v>-5.643671722724948</v>
      </c>
      <c r="I31" s="182">
        <f>SUM(I22:I30)</f>
        <v>6630.663275660001</v>
      </c>
      <c r="J31" s="73">
        <f t="shared" si="9"/>
        <v>3.5615017679567393</v>
      </c>
      <c r="K31" s="182">
        <f>SUM(K22:K30)</f>
        <v>6761.666486761904</v>
      </c>
      <c r="L31" s="73">
        <f t="shared" si="10"/>
        <v>1.9757180489437982</v>
      </c>
      <c r="M31" s="182">
        <f>SUM(M22:M30)</f>
        <v>6597.462949538908</v>
      </c>
      <c r="N31" s="73">
        <f t="shared" si="11"/>
        <v>-2.4284477435329874</v>
      </c>
    </row>
    <row r="32" ht="35.25" customHeight="1"/>
    <row r="33" spans="1:14" ht="35.25" customHeight="1">
      <c r="A33" s="247" t="s">
        <v>291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 ht="35.25" customHeight="1">
      <c r="A34" s="247" t="s">
        <v>318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ht="35.25" customHeight="1">
      <c r="A35" s="181"/>
      <c r="B35" s="181"/>
      <c r="C35" s="181"/>
      <c r="D35" s="181"/>
      <c r="E35" s="181"/>
      <c r="F35" s="181"/>
      <c r="G35" s="197"/>
      <c r="H35" s="197"/>
      <c r="I35" s="202"/>
      <c r="J35" s="202"/>
      <c r="K35" s="217"/>
      <c r="L35" s="217"/>
      <c r="M35" s="224"/>
      <c r="N35" s="224"/>
    </row>
    <row r="36" spans="1:14" ht="35.25" customHeight="1">
      <c r="A36" s="181"/>
      <c r="B36" s="181"/>
      <c r="C36" s="181"/>
      <c r="D36" s="181" t="s">
        <v>59</v>
      </c>
      <c r="E36" s="181"/>
      <c r="F36" s="186" t="s">
        <v>59</v>
      </c>
      <c r="G36" s="197"/>
      <c r="H36" s="186" t="s">
        <v>59</v>
      </c>
      <c r="I36" s="202"/>
      <c r="J36" s="186" t="s">
        <v>59</v>
      </c>
      <c r="K36" s="217"/>
      <c r="L36" s="186" t="s">
        <v>59</v>
      </c>
      <c r="M36" s="224"/>
      <c r="N36" s="186" t="s">
        <v>0</v>
      </c>
    </row>
    <row r="37" spans="1:14" ht="35.25" customHeight="1">
      <c r="A37" s="180" t="s">
        <v>1</v>
      </c>
      <c r="B37" s="180">
        <v>2557</v>
      </c>
      <c r="C37" s="180">
        <v>2558</v>
      </c>
      <c r="D37" s="73" t="s">
        <v>2</v>
      </c>
      <c r="E37" s="180">
        <v>2559</v>
      </c>
      <c r="F37" s="73" t="s">
        <v>2</v>
      </c>
      <c r="G37" s="180">
        <v>2560</v>
      </c>
      <c r="H37" s="73" t="s">
        <v>2</v>
      </c>
      <c r="I37" s="180">
        <v>2561</v>
      </c>
      <c r="J37" s="73" t="s">
        <v>2</v>
      </c>
      <c r="K37" s="180">
        <v>2562</v>
      </c>
      <c r="L37" s="73" t="s">
        <v>2</v>
      </c>
      <c r="M37" s="180">
        <v>2563</v>
      </c>
      <c r="N37" s="73" t="s">
        <v>2</v>
      </c>
    </row>
    <row r="38" spans="1:14" ht="35.25" customHeight="1">
      <c r="A38" s="164" t="s">
        <v>4</v>
      </c>
      <c r="B38" s="182">
        <v>588.14479265</v>
      </c>
      <c r="C38" s="182">
        <v>599.8440691199999</v>
      </c>
      <c r="D38" s="73">
        <f aca="true" t="shared" si="12" ref="D38:D47">(C38-B38)/B38*100</f>
        <v>1.9891830406737956</v>
      </c>
      <c r="E38" s="182">
        <v>692.54426698</v>
      </c>
      <c r="F38" s="73">
        <f aca="true" t="shared" si="13" ref="F38:F47">(E38-C38)/C38*100</f>
        <v>15.454049249165</v>
      </c>
      <c r="G38" s="182">
        <v>733.4137824399999</v>
      </c>
      <c r="H38" s="73">
        <f aca="true" t="shared" si="14" ref="H38:H47">(G38-E38)/E38*100</f>
        <v>5.901357849400862</v>
      </c>
      <c r="I38" s="182">
        <v>759.5355319099999</v>
      </c>
      <c r="J38" s="73">
        <f aca="true" t="shared" si="15" ref="J38:J47">(I38-G38)/G38*100</f>
        <v>3.561666019296148</v>
      </c>
      <c r="K38" s="182">
        <v>801.2048990427364</v>
      </c>
      <c r="L38" s="73">
        <f aca="true" t="shared" si="16" ref="L38:L47">(K38-I38)/I38*100</f>
        <v>5.486164291478343</v>
      </c>
      <c r="M38" s="182">
        <v>729.2154630399999</v>
      </c>
      <c r="N38" s="73">
        <f aca="true" t="shared" si="17" ref="N38:N47">(M38-K38)/K38*100</f>
        <v>-8.985146756934219</v>
      </c>
    </row>
    <row r="39" spans="1:14" ht="35.25" customHeight="1">
      <c r="A39" s="164" t="s">
        <v>5</v>
      </c>
      <c r="B39" s="182">
        <v>513.9788162899999</v>
      </c>
      <c r="C39" s="182">
        <v>458.2687505800001</v>
      </c>
      <c r="D39" s="73">
        <f t="shared" si="12"/>
        <v>-10.83898089655252</v>
      </c>
      <c r="E39" s="182">
        <v>512.08217929</v>
      </c>
      <c r="F39" s="73">
        <f t="shared" si="13"/>
        <v>11.742766366218921</v>
      </c>
      <c r="G39" s="182">
        <v>571.9868778700001</v>
      </c>
      <c r="H39" s="73">
        <f t="shared" si="14"/>
        <v>11.6982587956991</v>
      </c>
      <c r="I39" s="182">
        <v>538.9038325800001</v>
      </c>
      <c r="J39" s="73">
        <f t="shared" si="15"/>
        <v>-5.783881863373623</v>
      </c>
      <c r="K39" s="182">
        <v>618.89001122</v>
      </c>
      <c r="L39" s="73">
        <f t="shared" si="16"/>
        <v>14.842384448643909</v>
      </c>
      <c r="M39" s="182">
        <v>556.9820221299999</v>
      </c>
      <c r="N39" s="73">
        <f t="shared" si="17"/>
        <v>-10.003068068260253</v>
      </c>
    </row>
    <row r="40" spans="1:14" ht="35.25" customHeight="1">
      <c r="A40" s="164" t="s">
        <v>6</v>
      </c>
      <c r="B40" s="165">
        <v>0</v>
      </c>
      <c r="C40" s="165">
        <v>0</v>
      </c>
      <c r="D40" s="73" t="e">
        <f t="shared" si="12"/>
        <v>#DIV/0!</v>
      </c>
      <c r="E40" s="165">
        <v>0</v>
      </c>
      <c r="F40" s="73" t="e">
        <f t="shared" si="13"/>
        <v>#DIV/0!</v>
      </c>
      <c r="G40" s="165">
        <v>0</v>
      </c>
      <c r="H40" s="73" t="e">
        <f t="shared" si="14"/>
        <v>#DIV/0!</v>
      </c>
      <c r="I40" s="165">
        <v>0</v>
      </c>
      <c r="J40" s="73" t="e">
        <f t="shared" si="15"/>
        <v>#DIV/0!</v>
      </c>
      <c r="K40" s="165">
        <v>0</v>
      </c>
      <c r="L40" s="73" t="e">
        <f t="shared" si="16"/>
        <v>#DIV/0!</v>
      </c>
      <c r="M40" s="165">
        <v>0</v>
      </c>
      <c r="N40" s="73" t="e">
        <f t="shared" si="17"/>
        <v>#DIV/0!</v>
      </c>
    </row>
    <row r="41" spans="1:14" ht="35.25" customHeight="1">
      <c r="A41" s="164" t="s">
        <v>7</v>
      </c>
      <c r="B41" s="182">
        <v>914.4235991099998</v>
      </c>
      <c r="C41" s="182">
        <v>955.0048482000001</v>
      </c>
      <c r="D41" s="73">
        <f t="shared" si="12"/>
        <v>4.437904832016323</v>
      </c>
      <c r="E41" s="182">
        <v>898.31008091</v>
      </c>
      <c r="F41" s="73">
        <f t="shared" si="13"/>
        <v>-5.936594709111558</v>
      </c>
      <c r="G41" s="182">
        <v>1022.8974490700001</v>
      </c>
      <c r="H41" s="73">
        <f t="shared" si="14"/>
        <v>13.869082715156825</v>
      </c>
      <c r="I41" s="182">
        <v>1223.8816442300001</v>
      </c>
      <c r="J41" s="73">
        <f t="shared" si="15"/>
        <v>19.648518562904936</v>
      </c>
      <c r="K41" s="182">
        <v>1223.04301911</v>
      </c>
      <c r="L41" s="73">
        <f t="shared" si="16"/>
        <v>-0.06852174995465393</v>
      </c>
      <c r="M41" s="182">
        <v>1098.1634733989997</v>
      </c>
      <c r="N41" s="73">
        <f t="shared" si="17"/>
        <v>-10.210560361308813</v>
      </c>
    </row>
    <row r="42" spans="1:14" ht="35.25" customHeight="1">
      <c r="A42" s="164" t="s">
        <v>8</v>
      </c>
      <c r="B42" s="182">
        <v>323.41024698</v>
      </c>
      <c r="C42" s="182">
        <v>311.70257806999996</v>
      </c>
      <c r="D42" s="73">
        <f t="shared" si="12"/>
        <v>-3.620067397160754</v>
      </c>
      <c r="E42" s="182">
        <v>353.4485451700001</v>
      </c>
      <c r="F42" s="73">
        <f t="shared" si="13"/>
        <v>13.392884768064103</v>
      </c>
      <c r="G42" s="182">
        <v>245.61817809</v>
      </c>
      <c r="H42" s="73">
        <f t="shared" si="14"/>
        <v>-30.50808061131963</v>
      </c>
      <c r="I42" s="182">
        <v>262.76685503000004</v>
      </c>
      <c r="J42" s="73">
        <f t="shared" si="15"/>
        <v>6.981843556268218</v>
      </c>
      <c r="K42" s="182">
        <v>262.66557843</v>
      </c>
      <c r="L42" s="73">
        <f t="shared" si="16"/>
        <v>-0.03854238008385788</v>
      </c>
      <c r="M42" s="182">
        <v>235.3109171454545</v>
      </c>
      <c r="N42" s="73">
        <f t="shared" si="17"/>
        <v>-10.414254295537797</v>
      </c>
    </row>
    <row r="43" spans="1:14" ht="30" customHeight="1">
      <c r="A43" s="164" t="s">
        <v>314</v>
      </c>
      <c r="B43" s="165">
        <v>0</v>
      </c>
      <c r="C43" s="165">
        <v>0</v>
      </c>
      <c r="D43" s="73" t="e">
        <f t="shared" si="12"/>
        <v>#DIV/0!</v>
      </c>
      <c r="E43" s="165">
        <v>0</v>
      </c>
      <c r="F43" s="73" t="e">
        <f t="shared" si="13"/>
        <v>#DIV/0!</v>
      </c>
      <c r="G43" s="165">
        <v>0</v>
      </c>
      <c r="H43" s="73" t="e">
        <f t="shared" si="14"/>
        <v>#DIV/0!</v>
      </c>
      <c r="I43" s="165">
        <v>0</v>
      </c>
      <c r="J43" s="73" t="e">
        <f t="shared" si="15"/>
        <v>#DIV/0!</v>
      </c>
      <c r="K43" s="165">
        <v>0</v>
      </c>
      <c r="L43" s="73" t="e">
        <f t="shared" si="16"/>
        <v>#DIV/0!</v>
      </c>
      <c r="M43" s="165">
        <v>0</v>
      </c>
      <c r="N43" s="73" t="e">
        <f t="shared" si="17"/>
        <v>#DIV/0!</v>
      </c>
    </row>
    <row r="44" spans="1:14" ht="35.25" customHeight="1">
      <c r="A44" s="164" t="s">
        <v>9</v>
      </c>
      <c r="B44" s="165">
        <v>0</v>
      </c>
      <c r="C44" s="165">
        <v>0</v>
      </c>
      <c r="D44" s="73" t="e">
        <f t="shared" si="12"/>
        <v>#DIV/0!</v>
      </c>
      <c r="E44" s="165">
        <v>0</v>
      </c>
      <c r="F44" s="73" t="e">
        <f t="shared" si="13"/>
        <v>#DIV/0!</v>
      </c>
      <c r="G44" s="165">
        <v>0</v>
      </c>
      <c r="H44" s="73" t="e">
        <f t="shared" si="14"/>
        <v>#DIV/0!</v>
      </c>
      <c r="I44" s="165">
        <v>0</v>
      </c>
      <c r="J44" s="73" t="e">
        <f t="shared" si="15"/>
        <v>#DIV/0!</v>
      </c>
      <c r="K44" s="165">
        <v>0</v>
      </c>
      <c r="L44" s="73" t="e">
        <f t="shared" si="16"/>
        <v>#DIV/0!</v>
      </c>
      <c r="M44" s="165">
        <v>0</v>
      </c>
      <c r="N44" s="73" t="e">
        <f t="shared" si="17"/>
        <v>#DIV/0!</v>
      </c>
    </row>
    <row r="45" spans="1:14" ht="35.25" customHeight="1">
      <c r="A45" s="164" t="s">
        <v>10</v>
      </c>
      <c r="B45" s="165">
        <v>53.68576631</v>
      </c>
      <c r="C45" s="165">
        <v>65.96415691</v>
      </c>
      <c r="D45" s="73">
        <f t="shared" si="12"/>
        <v>22.870849098251426</v>
      </c>
      <c r="E45" s="165">
        <v>67.75968244</v>
      </c>
      <c r="F45" s="73">
        <f t="shared" si="13"/>
        <v>2.7219714677014375</v>
      </c>
      <c r="G45" s="165">
        <v>61.63599410999999</v>
      </c>
      <c r="H45" s="73">
        <f t="shared" si="14"/>
        <v>-9.037362793756348</v>
      </c>
      <c r="I45" s="165">
        <v>69.80689399</v>
      </c>
      <c r="J45" s="73">
        <f t="shared" si="15"/>
        <v>13.256701701634995</v>
      </c>
      <c r="K45" s="165">
        <v>73.34597027100442</v>
      </c>
      <c r="L45" s="73">
        <f t="shared" si="16"/>
        <v>5.069809124456093</v>
      </c>
      <c r="M45" s="165">
        <v>60.22330886</v>
      </c>
      <c r="N45" s="73">
        <f t="shared" si="17"/>
        <v>-17.891455198585255</v>
      </c>
    </row>
    <row r="46" spans="1:14" ht="35.25" customHeight="1">
      <c r="A46" s="164" t="s">
        <v>11</v>
      </c>
      <c r="B46" s="182">
        <v>2.0831445000000004</v>
      </c>
      <c r="C46" s="182">
        <v>2.48137313</v>
      </c>
      <c r="D46" s="73">
        <f t="shared" si="12"/>
        <v>19.1167069783205</v>
      </c>
      <c r="E46" s="182">
        <v>2.8306</v>
      </c>
      <c r="F46" s="73">
        <f t="shared" si="13"/>
        <v>14.073936151633907</v>
      </c>
      <c r="G46" s="182">
        <v>3.2455007</v>
      </c>
      <c r="H46" s="73">
        <f t="shared" si="14"/>
        <v>14.657694481735323</v>
      </c>
      <c r="I46" s="182">
        <v>2.94920903</v>
      </c>
      <c r="J46" s="73">
        <f t="shared" si="15"/>
        <v>-9.129305379598286</v>
      </c>
      <c r="K46" s="182">
        <v>2.88996884</v>
      </c>
      <c r="L46" s="73">
        <f t="shared" si="16"/>
        <v>-2.008680612238602</v>
      </c>
      <c r="M46" s="182">
        <v>2.3375999999999997</v>
      </c>
      <c r="N46" s="73">
        <f t="shared" si="17"/>
        <v>-19.113314730410735</v>
      </c>
    </row>
    <row r="47" spans="1:14" ht="35.25" customHeight="1">
      <c r="A47" s="180" t="s">
        <v>3</v>
      </c>
      <c r="B47" s="182">
        <f>SUM(B38:B46)</f>
        <v>2395.7263658399997</v>
      </c>
      <c r="C47" s="182">
        <f>SUM(C38:C46)</f>
        <v>2393.26577601</v>
      </c>
      <c r="D47" s="73">
        <f t="shared" si="12"/>
        <v>-0.10270746547203942</v>
      </c>
      <c r="E47" s="182">
        <f>SUM(E38:E46)</f>
        <v>2526.9753547900004</v>
      </c>
      <c r="F47" s="73">
        <f t="shared" si="13"/>
        <v>5.5869089058264985</v>
      </c>
      <c r="G47" s="182">
        <f>SUM(G38:G46)</f>
        <v>2638.79778228</v>
      </c>
      <c r="H47" s="73">
        <f t="shared" si="14"/>
        <v>4.425149112674754</v>
      </c>
      <c r="I47" s="182">
        <f>SUM(I38:I46)</f>
        <v>2857.8439667700004</v>
      </c>
      <c r="J47" s="73">
        <f t="shared" si="15"/>
        <v>8.300984105752056</v>
      </c>
      <c r="K47" s="182">
        <f>SUM(K38:K46)</f>
        <v>2982.039446913741</v>
      </c>
      <c r="L47" s="73">
        <f t="shared" si="16"/>
        <v>4.345775402290736</v>
      </c>
      <c r="M47" s="182">
        <f>SUM(M38:M46)</f>
        <v>2682.2327845744535</v>
      </c>
      <c r="N47" s="73">
        <f t="shared" si="17"/>
        <v>-10.053745689030775</v>
      </c>
    </row>
    <row r="48" spans="1:14" ht="35.25" customHeight="1">
      <c r="A48" s="187"/>
      <c r="B48" s="188"/>
      <c r="C48" s="188"/>
      <c r="D48" s="189"/>
      <c r="E48" s="188"/>
      <c r="F48" s="189"/>
      <c r="G48" s="188"/>
      <c r="H48" s="189"/>
      <c r="I48" s="188"/>
      <c r="J48" s="189"/>
      <c r="K48" s="188"/>
      <c r="L48" s="189"/>
      <c r="M48" s="188"/>
      <c r="N48" s="189"/>
    </row>
    <row r="49" spans="1:14" ht="35.25" customHeight="1">
      <c r="A49" s="247" t="s">
        <v>167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</row>
    <row r="50" spans="1:14" ht="35.25" customHeight="1">
      <c r="A50" s="247" t="s">
        <v>318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</row>
    <row r="51" spans="1:14" ht="35.25" customHeight="1">
      <c r="A51" s="181"/>
      <c r="B51" s="181"/>
      <c r="C51" s="181"/>
      <c r="D51" s="181"/>
      <c r="E51" s="181"/>
      <c r="F51" s="181"/>
      <c r="G51" s="197"/>
      <c r="H51" s="197"/>
      <c r="I51" s="202"/>
      <c r="J51" s="202"/>
      <c r="K51" s="217"/>
      <c r="L51" s="217"/>
      <c r="M51" s="224"/>
      <c r="N51" s="224"/>
    </row>
    <row r="52" spans="1:14" ht="35.25" customHeight="1">
      <c r="A52" s="181"/>
      <c r="B52" s="181"/>
      <c r="C52" s="181"/>
      <c r="D52" s="181" t="s">
        <v>59</v>
      </c>
      <c r="E52" s="181"/>
      <c r="F52" s="186" t="s">
        <v>59</v>
      </c>
      <c r="G52" s="197"/>
      <c r="H52" s="186" t="s">
        <v>59</v>
      </c>
      <c r="I52" s="202"/>
      <c r="J52" s="186" t="s">
        <v>59</v>
      </c>
      <c r="K52" s="217"/>
      <c r="L52" s="186" t="s">
        <v>59</v>
      </c>
      <c r="M52" s="224"/>
      <c r="N52" s="186" t="s">
        <v>0</v>
      </c>
    </row>
    <row r="53" spans="1:14" ht="35.25" customHeight="1">
      <c r="A53" s="180" t="s">
        <v>1</v>
      </c>
      <c r="B53" s="180">
        <v>2557</v>
      </c>
      <c r="C53" s="180">
        <v>2558</v>
      </c>
      <c r="D53" s="73" t="s">
        <v>2</v>
      </c>
      <c r="E53" s="180">
        <v>2559</v>
      </c>
      <c r="F53" s="73" t="s">
        <v>2</v>
      </c>
      <c r="G53" s="180">
        <v>2560</v>
      </c>
      <c r="H53" s="73" t="s">
        <v>2</v>
      </c>
      <c r="I53" s="180">
        <v>2561</v>
      </c>
      <c r="J53" s="73" t="s">
        <v>2</v>
      </c>
      <c r="K53" s="180">
        <v>2562</v>
      </c>
      <c r="L53" s="73" t="s">
        <v>2</v>
      </c>
      <c r="M53" s="180">
        <v>2563</v>
      </c>
      <c r="N53" s="73" t="s">
        <v>2</v>
      </c>
    </row>
    <row r="54" spans="1:14" ht="35.25" customHeight="1">
      <c r="A54" s="164" t="s">
        <v>4</v>
      </c>
      <c r="B54" s="182">
        <v>467.09937483</v>
      </c>
      <c r="C54" s="182">
        <v>462.33133073000005</v>
      </c>
      <c r="D54" s="73">
        <f aca="true" t="shared" si="18" ref="D54:D63">(C54-B54)/B54*100</f>
        <v>-1.0207772386197824</v>
      </c>
      <c r="E54" s="182">
        <v>496.98388008</v>
      </c>
      <c r="F54" s="73">
        <f aca="true" t="shared" si="19" ref="F54:F63">(E54-C54)/C54*100</f>
        <v>7.495176520977967</v>
      </c>
      <c r="G54" s="182">
        <v>380.72291842</v>
      </c>
      <c r="H54" s="73">
        <f aca="true" t="shared" si="20" ref="H54:H63">(G54-E54)/E54*100</f>
        <v>-23.39330636665426</v>
      </c>
      <c r="I54" s="182">
        <v>341.27468453</v>
      </c>
      <c r="J54" s="73">
        <f aca="true" t="shared" si="21" ref="J54:J63">(I54-G54)/G54*100</f>
        <v>-10.361402474458366</v>
      </c>
      <c r="K54" s="182">
        <v>327.26551047432764</v>
      </c>
      <c r="L54" s="73">
        <f aca="true" t="shared" si="22" ref="L54:L63">(K54-I54)/I54*100</f>
        <v>-4.1049555360268375</v>
      </c>
      <c r="M54" s="182">
        <v>290.27739589</v>
      </c>
      <c r="N54" s="73">
        <f aca="true" t="shared" si="23" ref="N54:N63">(M54-K54)/K54*100</f>
        <v>-11.30217312869857</v>
      </c>
    </row>
    <row r="55" spans="1:14" ht="35.25" customHeight="1">
      <c r="A55" s="164" t="s">
        <v>5</v>
      </c>
      <c r="B55" s="182">
        <v>183.88145181</v>
      </c>
      <c r="C55" s="182">
        <v>190.70355857999996</v>
      </c>
      <c r="D55" s="73">
        <f t="shared" si="18"/>
        <v>3.710057051892915</v>
      </c>
      <c r="E55" s="182">
        <v>201.50056922000002</v>
      </c>
      <c r="F55" s="73">
        <f t="shared" si="19"/>
        <v>5.661672346544449</v>
      </c>
      <c r="G55" s="182">
        <v>201.8619329</v>
      </c>
      <c r="H55" s="73">
        <f t="shared" si="20"/>
        <v>0.17933630728627992</v>
      </c>
      <c r="I55" s="182">
        <v>196.09385743</v>
      </c>
      <c r="J55" s="73">
        <f t="shared" si="21"/>
        <v>-2.8574359648371255</v>
      </c>
      <c r="K55" s="182">
        <v>198.89071388</v>
      </c>
      <c r="L55" s="73">
        <f t="shared" si="22"/>
        <v>1.4262845795658734</v>
      </c>
      <c r="M55" s="182">
        <v>199.07426863000003</v>
      </c>
      <c r="N55" s="73">
        <f t="shared" si="23"/>
        <v>0.09228925092540455</v>
      </c>
    </row>
    <row r="56" spans="1:14" ht="35.25" customHeight="1">
      <c r="A56" s="164" t="s">
        <v>6</v>
      </c>
      <c r="B56" s="165">
        <v>0</v>
      </c>
      <c r="C56" s="165">
        <v>0</v>
      </c>
      <c r="D56" s="73" t="e">
        <f t="shared" si="18"/>
        <v>#DIV/0!</v>
      </c>
      <c r="E56" s="165">
        <v>1.09106664</v>
      </c>
      <c r="F56" s="73" t="e">
        <f t="shared" si="19"/>
        <v>#DIV/0!</v>
      </c>
      <c r="G56" s="165">
        <v>0</v>
      </c>
      <c r="H56" s="73">
        <f t="shared" si="20"/>
        <v>-100</v>
      </c>
      <c r="I56" s="165">
        <v>0</v>
      </c>
      <c r="J56" s="73" t="e">
        <f t="shared" si="21"/>
        <v>#DIV/0!</v>
      </c>
      <c r="K56" s="165">
        <v>0</v>
      </c>
      <c r="L56" s="73" t="e">
        <f t="shared" si="22"/>
        <v>#DIV/0!</v>
      </c>
      <c r="M56" s="165">
        <v>0</v>
      </c>
      <c r="N56" s="73" t="e">
        <f t="shared" si="23"/>
        <v>#DIV/0!</v>
      </c>
    </row>
    <row r="57" spans="1:14" ht="35.25" customHeight="1">
      <c r="A57" s="164" t="s">
        <v>7</v>
      </c>
      <c r="B57" s="182">
        <v>694.00309758</v>
      </c>
      <c r="C57" s="182">
        <v>723.12545509</v>
      </c>
      <c r="D57" s="73">
        <f t="shared" si="18"/>
        <v>4.196286387128537</v>
      </c>
      <c r="E57" s="182">
        <v>735.21214987</v>
      </c>
      <c r="F57" s="73">
        <f t="shared" si="19"/>
        <v>1.6714519859483732</v>
      </c>
      <c r="G57" s="182">
        <v>747.1404201600001</v>
      </c>
      <c r="H57" s="73">
        <f t="shared" si="20"/>
        <v>1.6224256212454145</v>
      </c>
      <c r="I57" s="182">
        <v>785.4145074799999</v>
      </c>
      <c r="J57" s="73">
        <f t="shared" si="21"/>
        <v>5.122743501389393</v>
      </c>
      <c r="K57" s="182">
        <v>820.73469106</v>
      </c>
      <c r="L57" s="73">
        <f t="shared" si="22"/>
        <v>4.497011863624071</v>
      </c>
      <c r="M57" s="182">
        <v>700.868688345</v>
      </c>
      <c r="N57" s="73">
        <f t="shared" si="23"/>
        <v>-14.604719895559674</v>
      </c>
    </row>
    <row r="58" spans="1:14" ht="35.25" customHeight="1">
      <c r="A58" s="164" t="s">
        <v>8</v>
      </c>
      <c r="B58" s="182">
        <v>76.82626868999999</v>
      </c>
      <c r="C58" s="182">
        <v>76.96177162000001</v>
      </c>
      <c r="D58" s="73">
        <f t="shared" si="18"/>
        <v>0.1763757791580122</v>
      </c>
      <c r="E58" s="182">
        <v>79.75055377999999</v>
      </c>
      <c r="F58" s="73">
        <f t="shared" si="19"/>
        <v>3.623594027655236</v>
      </c>
      <c r="G58" s="182">
        <v>81.24362098</v>
      </c>
      <c r="H58" s="73">
        <f t="shared" si="20"/>
        <v>1.8721715765369988</v>
      </c>
      <c r="I58" s="182">
        <v>86.96127194</v>
      </c>
      <c r="J58" s="73">
        <f t="shared" si="21"/>
        <v>7.037661407789213</v>
      </c>
      <c r="K58" s="182">
        <v>82.49500474</v>
      </c>
      <c r="L58" s="73">
        <f t="shared" si="22"/>
        <v>-5.135926718139036</v>
      </c>
      <c r="M58" s="182">
        <v>87.08497164181813</v>
      </c>
      <c r="N58" s="73">
        <f t="shared" si="23"/>
        <v>5.563933133023456</v>
      </c>
    </row>
    <row r="59" spans="1:14" ht="30" customHeight="1">
      <c r="A59" s="164" t="s">
        <v>314</v>
      </c>
      <c r="B59" s="165">
        <v>0</v>
      </c>
      <c r="C59" s="165">
        <v>0</v>
      </c>
      <c r="D59" s="73" t="e">
        <f t="shared" si="18"/>
        <v>#DIV/0!</v>
      </c>
      <c r="E59" s="165">
        <v>0</v>
      </c>
      <c r="F59" s="73" t="e">
        <f t="shared" si="19"/>
        <v>#DIV/0!</v>
      </c>
      <c r="G59" s="165">
        <v>0</v>
      </c>
      <c r="H59" s="73" t="e">
        <f t="shared" si="20"/>
        <v>#DIV/0!</v>
      </c>
      <c r="I59" s="165">
        <v>0</v>
      </c>
      <c r="J59" s="73" t="e">
        <f t="shared" si="21"/>
        <v>#DIV/0!</v>
      </c>
      <c r="K59" s="165">
        <v>0</v>
      </c>
      <c r="L59" s="73" t="e">
        <f t="shared" si="22"/>
        <v>#DIV/0!</v>
      </c>
      <c r="M59" s="165">
        <v>0</v>
      </c>
      <c r="N59" s="73" t="e">
        <f t="shared" si="23"/>
        <v>#DIV/0!</v>
      </c>
    </row>
    <row r="60" spans="1:14" ht="35.25" customHeight="1">
      <c r="A60" s="164" t="s">
        <v>9</v>
      </c>
      <c r="B60" s="165">
        <v>0</v>
      </c>
      <c r="C60" s="165">
        <v>0</v>
      </c>
      <c r="D60" s="73" t="e">
        <f t="shared" si="18"/>
        <v>#DIV/0!</v>
      </c>
      <c r="E60" s="165">
        <v>0</v>
      </c>
      <c r="F60" s="73" t="e">
        <f t="shared" si="19"/>
        <v>#DIV/0!</v>
      </c>
      <c r="G60" s="165">
        <v>0</v>
      </c>
      <c r="H60" s="73" t="e">
        <f t="shared" si="20"/>
        <v>#DIV/0!</v>
      </c>
      <c r="I60" s="165">
        <v>0</v>
      </c>
      <c r="J60" s="73" t="e">
        <f t="shared" si="21"/>
        <v>#DIV/0!</v>
      </c>
      <c r="K60" s="165">
        <v>0</v>
      </c>
      <c r="L60" s="73" t="e">
        <f t="shared" si="22"/>
        <v>#DIV/0!</v>
      </c>
      <c r="M60" s="165">
        <v>0</v>
      </c>
      <c r="N60" s="73" t="e">
        <f t="shared" si="23"/>
        <v>#DIV/0!</v>
      </c>
    </row>
    <row r="61" spans="1:14" ht="35.25" customHeight="1">
      <c r="A61" s="164" t="s">
        <v>10</v>
      </c>
      <c r="B61" s="165">
        <v>51.72124256000001</v>
      </c>
      <c r="C61" s="165">
        <v>53.98463405</v>
      </c>
      <c r="D61" s="73">
        <f t="shared" si="18"/>
        <v>4.37613517767735</v>
      </c>
      <c r="E61" s="165">
        <v>60.478494420000004</v>
      </c>
      <c r="F61" s="73">
        <f t="shared" si="19"/>
        <v>12.029090285182747</v>
      </c>
      <c r="G61" s="165">
        <v>59.99564374</v>
      </c>
      <c r="H61" s="73">
        <f t="shared" si="20"/>
        <v>-0.7983840944299844</v>
      </c>
      <c r="I61" s="165">
        <v>63.89358633</v>
      </c>
      <c r="J61" s="73">
        <f t="shared" si="21"/>
        <v>6.497042696786972</v>
      </c>
      <c r="K61" s="165">
        <v>67.27428031208937</v>
      </c>
      <c r="L61" s="73">
        <f t="shared" si="22"/>
        <v>5.2911319840909234</v>
      </c>
      <c r="M61" s="165">
        <v>61.29165211</v>
      </c>
      <c r="N61" s="73">
        <f t="shared" si="23"/>
        <v>-8.892890677292431</v>
      </c>
    </row>
    <row r="62" spans="1:14" ht="35.25" customHeight="1">
      <c r="A62" s="164" t="s">
        <v>11</v>
      </c>
      <c r="B62" s="182">
        <v>2.10086149</v>
      </c>
      <c r="C62" s="182">
        <v>2.25360717</v>
      </c>
      <c r="D62" s="73">
        <f t="shared" si="18"/>
        <v>7.270621158370595</v>
      </c>
      <c r="E62" s="182">
        <v>2.5330999999999997</v>
      </c>
      <c r="F62" s="73">
        <f t="shared" si="19"/>
        <v>12.402020801167387</v>
      </c>
      <c r="G62" s="182">
        <v>3.42785815</v>
      </c>
      <c r="H62" s="73">
        <f t="shared" si="20"/>
        <v>35.32265406024241</v>
      </c>
      <c r="I62" s="182">
        <v>2.6063150700000004</v>
      </c>
      <c r="J62" s="73">
        <f t="shared" si="21"/>
        <v>-23.96665918045645</v>
      </c>
      <c r="K62" s="182">
        <v>2.6998107900000003</v>
      </c>
      <c r="L62" s="73">
        <f t="shared" si="22"/>
        <v>3.587276192206491</v>
      </c>
      <c r="M62" s="182">
        <v>1.8686154999999998</v>
      </c>
      <c r="N62" s="73">
        <f t="shared" si="23"/>
        <v>-30.787168237074887</v>
      </c>
    </row>
    <row r="63" spans="1:14" ht="35.25" customHeight="1">
      <c r="A63" s="180" t="s">
        <v>3</v>
      </c>
      <c r="B63" s="182">
        <f>SUM(B54:B62)</f>
        <v>1475.63229696</v>
      </c>
      <c r="C63" s="182">
        <f>SUM(C54:C62)</f>
        <v>1509.36035724</v>
      </c>
      <c r="D63" s="73">
        <f t="shared" si="18"/>
        <v>2.2856683436303356</v>
      </c>
      <c r="E63" s="182">
        <f>SUM(E54:E62)</f>
        <v>1577.54981401</v>
      </c>
      <c r="F63" s="73">
        <f t="shared" si="19"/>
        <v>4.517771812603493</v>
      </c>
      <c r="G63" s="182">
        <f>SUM(G54:G62)</f>
        <v>1474.3923943500004</v>
      </c>
      <c r="H63" s="73">
        <f t="shared" si="20"/>
        <v>-6.539091111030096</v>
      </c>
      <c r="I63" s="182">
        <f>SUM(I54:I62)</f>
        <v>1476.24422278</v>
      </c>
      <c r="J63" s="73">
        <f t="shared" si="21"/>
        <v>0.12559942910014874</v>
      </c>
      <c r="K63" s="182">
        <f>SUM(K54:K62)</f>
        <v>1499.3600112564168</v>
      </c>
      <c r="L63" s="73">
        <f t="shared" si="22"/>
        <v>1.5658512405817342</v>
      </c>
      <c r="M63" s="182">
        <f>SUM(M54:M62)</f>
        <v>1340.4655921168182</v>
      </c>
      <c r="N63" s="73">
        <f t="shared" si="23"/>
        <v>-10.597482789103465</v>
      </c>
    </row>
    <row r="65" spans="1:14" ht="37.5" customHeight="1">
      <c r="A65" s="247" t="s">
        <v>161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</row>
    <row r="66" spans="1:14" ht="37.5" customHeight="1">
      <c r="A66" s="247" t="s">
        <v>318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</row>
    <row r="67" spans="1:14" ht="37.5" customHeight="1">
      <c r="A67" s="181"/>
      <c r="B67" s="181"/>
      <c r="C67" s="181"/>
      <c r="D67" s="181"/>
      <c r="E67" s="181"/>
      <c r="F67" s="181"/>
      <c r="G67" s="197"/>
      <c r="H67" s="197"/>
      <c r="I67" s="202"/>
      <c r="J67" s="202"/>
      <c r="K67" s="217"/>
      <c r="L67" s="217"/>
      <c r="M67" s="224"/>
      <c r="N67" s="224"/>
    </row>
    <row r="68" spans="1:14" ht="37.5" customHeight="1">
      <c r="A68" s="181"/>
      <c r="B68" s="181"/>
      <c r="C68" s="181"/>
      <c r="D68" s="181" t="s">
        <v>59</v>
      </c>
      <c r="E68" s="181"/>
      <c r="F68" s="186" t="s">
        <v>59</v>
      </c>
      <c r="G68" s="197"/>
      <c r="H68" s="186" t="s">
        <v>59</v>
      </c>
      <c r="I68" s="202"/>
      <c r="J68" s="186" t="s">
        <v>59</v>
      </c>
      <c r="K68" s="217"/>
      <c r="L68" s="186" t="s">
        <v>59</v>
      </c>
      <c r="M68" s="224"/>
      <c r="N68" s="186" t="s">
        <v>0</v>
      </c>
    </row>
    <row r="69" spans="1:14" ht="37.5" customHeight="1">
      <c r="A69" s="180" t="s">
        <v>1</v>
      </c>
      <c r="B69" s="180">
        <v>2557</v>
      </c>
      <c r="C69" s="180">
        <v>2558</v>
      </c>
      <c r="D69" s="73" t="s">
        <v>2</v>
      </c>
      <c r="E69" s="180">
        <v>2559</v>
      </c>
      <c r="F69" s="73" t="s">
        <v>2</v>
      </c>
      <c r="G69" s="180">
        <v>2560</v>
      </c>
      <c r="H69" s="73" t="s">
        <v>2</v>
      </c>
      <c r="I69" s="180">
        <v>2561</v>
      </c>
      <c r="J69" s="73" t="s">
        <v>2</v>
      </c>
      <c r="K69" s="180">
        <v>2562</v>
      </c>
      <c r="L69" s="73" t="s">
        <v>2</v>
      </c>
      <c r="M69" s="180">
        <v>2563</v>
      </c>
      <c r="N69" s="73" t="s">
        <v>2</v>
      </c>
    </row>
    <row r="70" spans="1:14" ht="37.5" customHeight="1">
      <c r="A70" s="164" t="s">
        <v>4</v>
      </c>
      <c r="B70" s="182">
        <v>639.8734934199999</v>
      </c>
      <c r="C70" s="182">
        <v>599.53406241</v>
      </c>
      <c r="D70" s="73">
        <f aca="true" t="shared" si="24" ref="D70:D79">(C70-B70)/B70*100</f>
        <v>-6.304282240915065</v>
      </c>
      <c r="E70" s="182">
        <v>713.8185999099999</v>
      </c>
      <c r="F70" s="73">
        <f aca="true" t="shared" si="25" ref="F70:F79">(E70-C70)/C70*100</f>
        <v>19.062225929349232</v>
      </c>
      <c r="G70" s="182">
        <v>562.42106322</v>
      </c>
      <c r="H70" s="73">
        <f aca="true" t="shared" si="26" ref="H70:H79">(G70-E70)/E70*100</f>
        <v>-21.209525320450958</v>
      </c>
      <c r="I70" s="182">
        <v>501.38911586999984</v>
      </c>
      <c r="J70" s="73">
        <f aca="true" t="shared" si="27" ref="J70:J79">(I70-G70)/G70*100</f>
        <v>-10.851646807211859</v>
      </c>
      <c r="K70" s="182">
        <v>482.6111371332673</v>
      </c>
      <c r="L70" s="73">
        <f aca="true" t="shared" si="28" ref="L70:L79">(K70-I70)/I70*100</f>
        <v>-3.7451907395615103</v>
      </c>
      <c r="M70" s="182">
        <v>408.69831658</v>
      </c>
      <c r="N70" s="73">
        <f aca="true" t="shared" si="29" ref="N70:N79">(M70-K70)/K70*100</f>
        <v>-15.315191645247332</v>
      </c>
    </row>
    <row r="71" spans="1:14" ht="37.5" customHeight="1">
      <c r="A71" s="164" t="s">
        <v>5</v>
      </c>
      <c r="B71" s="182">
        <v>382.40405612000006</v>
      </c>
      <c r="C71" s="182">
        <v>366.32730015</v>
      </c>
      <c r="D71" s="73">
        <f t="shared" si="24"/>
        <v>-4.204127993076288</v>
      </c>
      <c r="E71" s="182">
        <v>418.64690258999997</v>
      </c>
      <c r="F71" s="73">
        <f t="shared" si="25"/>
        <v>14.28220130429173</v>
      </c>
      <c r="G71" s="182">
        <v>405.1861803400001</v>
      </c>
      <c r="H71" s="73">
        <f t="shared" si="26"/>
        <v>-3.2152924497288327</v>
      </c>
      <c r="I71" s="182">
        <v>497.87217974</v>
      </c>
      <c r="J71" s="73">
        <f t="shared" si="27"/>
        <v>22.874916247692646</v>
      </c>
      <c r="K71" s="182">
        <v>477.17152026</v>
      </c>
      <c r="L71" s="73">
        <f t="shared" si="28"/>
        <v>-4.157826109265696</v>
      </c>
      <c r="M71" s="182">
        <v>522.8315963199999</v>
      </c>
      <c r="N71" s="73">
        <f t="shared" si="29"/>
        <v>9.568902191631372</v>
      </c>
    </row>
    <row r="72" spans="1:14" ht="37.5" customHeight="1">
      <c r="A72" s="164" t="s">
        <v>6</v>
      </c>
      <c r="B72" s="165">
        <v>0</v>
      </c>
      <c r="C72" s="165">
        <v>0</v>
      </c>
      <c r="D72" s="73" t="e">
        <f t="shared" si="24"/>
        <v>#DIV/0!</v>
      </c>
      <c r="E72" s="165">
        <v>6.3E-05</v>
      </c>
      <c r="F72" s="73" t="e">
        <f t="shared" si="25"/>
        <v>#DIV/0!</v>
      </c>
      <c r="G72" s="165">
        <v>0</v>
      </c>
      <c r="H72" s="73">
        <f t="shared" si="26"/>
        <v>-100</v>
      </c>
      <c r="I72" s="165">
        <v>0</v>
      </c>
      <c r="J72" s="73" t="e">
        <f t="shared" si="27"/>
        <v>#DIV/0!</v>
      </c>
      <c r="K72" s="165">
        <v>0</v>
      </c>
      <c r="L72" s="73" t="e">
        <f t="shared" si="28"/>
        <v>#DIV/0!</v>
      </c>
      <c r="M72" s="165">
        <v>0</v>
      </c>
      <c r="N72" s="73" t="e">
        <f t="shared" si="29"/>
        <v>#DIV/0!</v>
      </c>
    </row>
    <row r="73" spans="1:14" ht="37.5" customHeight="1">
      <c r="A73" s="164" t="s">
        <v>7</v>
      </c>
      <c r="B73" s="182">
        <v>778.62213484</v>
      </c>
      <c r="C73" s="182">
        <v>777.3070361299999</v>
      </c>
      <c r="D73" s="73">
        <f t="shared" si="24"/>
        <v>-0.16890076086396782</v>
      </c>
      <c r="E73" s="182">
        <v>826.3799171600001</v>
      </c>
      <c r="F73" s="73">
        <f t="shared" si="25"/>
        <v>6.313191409448795</v>
      </c>
      <c r="G73" s="182">
        <v>847.29212736</v>
      </c>
      <c r="H73" s="73">
        <f t="shared" si="26"/>
        <v>2.5305806404236417</v>
      </c>
      <c r="I73" s="182">
        <v>876.61134303</v>
      </c>
      <c r="J73" s="73">
        <f t="shared" si="27"/>
        <v>3.4603432185016296</v>
      </c>
      <c r="K73" s="182">
        <v>941.2767705599999</v>
      </c>
      <c r="L73" s="73">
        <f t="shared" si="28"/>
        <v>7.3767500322873385</v>
      </c>
      <c r="M73" s="182">
        <v>964.834946379</v>
      </c>
      <c r="N73" s="73">
        <f t="shared" si="29"/>
        <v>2.5027894616993978</v>
      </c>
    </row>
    <row r="74" spans="1:14" ht="37.5" customHeight="1">
      <c r="A74" s="164" t="s">
        <v>8</v>
      </c>
      <c r="B74" s="182">
        <v>125.56896681999999</v>
      </c>
      <c r="C74" s="182">
        <v>125.38944526</v>
      </c>
      <c r="D74" s="73">
        <f t="shared" si="24"/>
        <v>-0.1429665024299541</v>
      </c>
      <c r="E74" s="182">
        <v>134.77929627999998</v>
      </c>
      <c r="F74" s="73">
        <f t="shared" si="25"/>
        <v>7.488549774289018</v>
      </c>
      <c r="G74" s="182">
        <v>118.9122651</v>
      </c>
      <c r="H74" s="73">
        <f t="shared" si="26"/>
        <v>-11.772602779463025</v>
      </c>
      <c r="I74" s="182">
        <v>129.88863390999998</v>
      </c>
      <c r="J74" s="73">
        <f t="shared" si="27"/>
        <v>9.230644795782283</v>
      </c>
      <c r="K74" s="182">
        <v>131.98813698</v>
      </c>
      <c r="L74" s="73">
        <f t="shared" si="28"/>
        <v>1.6163870592824732</v>
      </c>
      <c r="M74" s="182">
        <v>132.8891886727269</v>
      </c>
      <c r="N74" s="73">
        <f t="shared" si="29"/>
        <v>0.6826762717799634</v>
      </c>
    </row>
    <row r="75" spans="1:14" ht="30" customHeight="1">
      <c r="A75" s="164" t="s">
        <v>314</v>
      </c>
      <c r="B75" s="165">
        <v>0</v>
      </c>
      <c r="C75" s="165">
        <v>0</v>
      </c>
      <c r="D75" s="73" t="e">
        <f t="shared" si="24"/>
        <v>#DIV/0!</v>
      </c>
      <c r="E75" s="165">
        <v>0</v>
      </c>
      <c r="F75" s="73" t="e">
        <f t="shared" si="25"/>
        <v>#DIV/0!</v>
      </c>
      <c r="G75" s="165">
        <v>0</v>
      </c>
      <c r="H75" s="73" t="e">
        <f t="shared" si="26"/>
        <v>#DIV/0!</v>
      </c>
      <c r="I75" s="165">
        <v>0</v>
      </c>
      <c r="J75" s="73" t="e">
        <f t="shared" si="27"/>
        <v>#DIV/0!</v>
      </c>
      <c r="K75" s="165">
        <v>0</v>
      </c>
      <c r="L75" s="73" t="e">
        <f t="shared" si="28"/>
        <v>#DIV/0!</v>
      </c>
      <c r="M75" s="165">
        <v>0</v>
      </c>
      <c r="N75" s="73" t="e">
        <f t="shared" si="29"/>
        <v>#DIV/0!</v>
      </c>
    </row>
    <row r="76" spans="1:14" ht="37.5" customHeight="1">
      <c r="A76" s="164" t="s">
        <v>9</v>
      </c>
      <c r="B76" s="165">
        <v>0</v>
      </c>
      <c r="C76" s="165">
        <v>0</v>
      </c>
      <c r="D76" s="73" t="e">
        <f t="shared" si="24"/>
        <v>#DIV/0!</v>
      </c>
      <c r="E76" s="165">
        <v>0</v>
      </c>
      <c r="F76" s="73" t="e">
        <f t="shared" si="25"/>
        <v>#DIV/0!</v>
      </c>
      <c r="G76" s="165">
        <v>0</v>
      </c>
      <c r="H76" s="73" t="e">
        <f t="shared" si="26"/>
        <v>#DIV/0!</v>
      </c>
      <c r="I76" s="165">
        <v>0</v>
      </c>
      <c r="J76" s="73" t="e">
        <f t="shared" si="27"/>
        <v>#DIV/0!</v>
      </c>
      <c r="K76" s="165">
        <v>0</v>
      </c>
      <c r="L76" s="73" t="e">
        <f t="shared" si="28"/>
        <v>#DIV/0!</v>
      </c>
      <c r="M76" s="165">
        <v>0</v>
      </c>
      <c r="N76" s="73" t="e">
        <f t="shared" si="29"/>
        <v>#DIV/0!</v>
      </c>
    </row>
    <row r="77" spans="1:14" ht="37.5" customHeight="1">
      <c r="A77" s="164" t="s">
        <v>10</v>
      </c>
      <c r="B77" s="165">
        <v>64.69980575000001</v>
      </c>
      <c r="C77" s="165">
        <v>68.94996233</v>
      </c>
      <c r="D77" s="73">
        <f t="shared" si="24"/>
        <v>6.569040711532575</v>
      </c>
      <c r="E77" s="165">
        <v>75.36443956999999</v>
      </c>
      <c r="F77" s="73">
        <f t="shared" si="25"/>
        <v>9.303090274799258</v>
      </c>
      <c r="G77" s="165">
        <v>71.06079986</v>
      </c>
      <c r="H77" s="73">
        <f t="shared" si="26"/>
        <v>-5.710438151673215</v>
      </c>
      <c r="I77" s="165">
        <v>76.45050074</v>
      </c>
      <c r="J77" s="73">
        <f t="shared" si="27"/>
        <v>7.5846330052834725</v>
      </c>
      <c r="K77" s="165">
        <v>78.48345340624572</v>
      </c>
      <c r="L77" s="73">
        <f t="shared" si="28"/>
        <v>2.659175082658484</v>
      </c>
      <c r="M77" s="165">
        <v>75.17615053000002</v>
      </c>
      <c r="N77" s="73">
        <f t="shared" si="29"/>
        <v>-4.214012932288355</v>
      </c>
    </row>
    <row r="78" spans="1:14" ht="37.5" customHeight="1">
      <c r="A78" s="164" t="s">
        <v>11</v>
      </c>
      <c r="B78" s="182">
        <v>2.8348470000000003</v>
      </c>
      <c r="C78" s="182">
        <v>2.723065359999999</v>
      </c>
      <c r="D78" s="73">
        <f t="shared" si="24"/>
        <v>-3.943127794903962</v>
      </c>
      <c r="E78" s="182">
        <v>3.9684999999999997</v>
      </c>
      <c r="F78" s="73">
        <f t="shared" si="25"/>
        <v>45.73649455112604</v>
      </c>
      <c r="G78" s="182">
        <v>4.62328504</v>
      </c>
      <c r="H78" s="73">
        <f t="shared" si="26"/>
        <v>16.49956003527782</v>
      </c>
      <c r="I78" s="182">
        <v>4.2993575</v>
      </c>
      <c r="J78" s="73">
        <f t="shared" si="27"/>
        <v>-7.006436704581807</v>
      </c>
      <c r="K78" s="182">
        <v>4.1371345</v>
      </c>
      <c r="L78" s="73">
        <f t="shared" si="28"/>
        <v>-3.7731916920144464</v>
      </c>
      <c r="M78" s="182">
        <v>2.7634466599999996</v>
      </c>
      <c r="N78" s="73">
        <f t="shared" si="29"/>
        <v>-33.2038477356731</v>
      </c>
    </row>
    <row r="79" spans="1:14" ht="37.5" customHeight="1">
      <c r="A79" s="180" t="s">
        <v>3</v>
      </c>
      <c r="B79" s="182">
        <f>SUM(B70:B78)</f>
        <v>1994.0033039500001</v>
      </c>
      <c r="C79" s="182">
        <f>SUM(C70:C78)</f>
        <v>1940.23087164</v>
      </c>
      <c r="D79" s="73">
        <f t="shared" si="24"/>
        <v>-2.696707282454356</v>
      </c>
      <c r="E79" s="182">
        <f>SUM(E70:E78)</f>
        <v>2172.9577185099997</v>
      </c>
      <c r="F79" s="73">
        <f t="shared" si="25"/>
        <v>11.994801766724025</v>
      </c>
      <c r="G79" s="182">
        <f>SUM(G70:G78)</f>
        <v>2009.49572092</v>
      </c>
      <c r="H79" s="73">
        <f t="shared" si="26"/>
        <v>-7.522557673238388</v>
      </c>
      <c r="I79" s="182">
        <f>SUM(I70:I78)</f>
        <v>2086.5111307899997</v>
      </c>
      <c r="J79" s="73">
        <f t="shared" si="27"/>
        <v>3.832573967101561</v>
      </c>
      <c r="K79" s="182">
        <f>SUM(K70:K78)</f>
        <v>2115.668152839513</v>
      </c>
      <c r="L79" s="73">
        <f t="shared" si="28"/>
        <v>1.3974055359327855</v>
      </c>
      <c r="M79" s="182">
        <f>SUM(M70:M78)</f>
        <v>2107.193645141727</v>
      </c>
      <c r="N79" s="73">
        <f t="shared" si="29"/>
        <v>-0.4005594018330394</v>
      </c>
    </row>
    <row r="80" ht="37.5" customHeight="1"/>
    <row r="81" spans="1:14" ht="37.5" customHeight="1">
      <c r="A81" s="247" t="s">
        <v>162</v>
      </c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</row>
    <row r="82" spans="1:14" ht="37.5" customHeight="1">
      <c r="A82" s="247" t="s">
        <v>318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</row>
    <row r="83" spans="1:14" ht="37.5" customHeight="1">
      <c r="A83" s="181"/>
      <c r="B83" s="181"/>
      <c r="C83" s="181"/>
      <c r="D83" s="181"/>
      <c r="E83" s="181"/>
      <c r="F83" s="181"/>
      <c r="G83" s="197"/>
      <c r="H83" s="197"/>
      <c r="I83" s="202"/>
      <c r="J83" s="202"/>
      <c r="K83" s="217"/>
      <c r="L83" s="217"/>
      <c r="M83" s="224"/>
      <c r="N83" s="224"/>
    </row>
    <row r="84" spans="1:14" ht="37.5" customHeight="1">
      <c r="A84" s="181"/>
      <c r="B84" s="181"/>
      <c r="C84" s="181"/>
      <c r="D84" s="181" t="s">
        <v>59</v>
      </c>
      <c r="E84" s="181"/>
      <c r="F84" s="186" t="s">
        <v>59</v>
      </c>
      <c r="G84" s="197"/>
      <c r="H84" s="186" t="s">
        <v>59</v>
      </c>
      <c r="I84" s="202"/>
      <c r="J84" s="186" t="s">
        <v>59</v>
      </c>
      <c r="K84" s="217"/>
      <c r="L84" s="186" t="s">
        <v>59</v>
      </c>
      <c r="M84" s="224"/>
      <c r="N84" s="186" t="s">
        <v>0</v>
      </c>
    </row>
    <row r="85" spans="1:14" ht="37.5" customHeight="1">
      <c r="A85" s="180" t="s">
        <v>1</v>
      </c>
      <c r="B85" s="180">
        <v>2557</v>
      </c>
      <c r="C85" s="180">
        <v>2558</v>
      </c>
      <c r="D85" s="73" t="s">
        <v>2</v>
      </c>
      <c r="E85" s="180">
        <v>2559</v>
      </c>
      <c r="F85" s="73" t="s">
        <v>2</v>
      </c>
      <c r="G85" s="180">
        <v>2560</v>
      </c>
      <c r="H85" s="73" t="s">
        <v>2</v>
      </c>
      <c r="I85" s="180">
        <v>2561</v>
      </c>
      <c r="J85" s="73" t="s">
        <v>2</v>
      </c>
      <c r="K85" s="180">
        <v>2562</v>
      </c>
      <c r="L85" s="73" t="s">
        <v>2</v>
      </c>
      <c r="M85" s="180">
        <v>2563</v>
      </c>
      <c r="N85" s="73" t="s">
        <v>2</v>
      </c>
    </row>
    <row r="86" spans="1:14" ht="37.5" customHeight="1">
      <c r="A86" s="164" t="s">
        <v>4</v>
      </c>
      <c r="B86" s="182">
        <v>479.01848803999997</v>
      </c>
      <c r="C86" s="182">
        <v>488.73609981000004</v>
      </c>
      <c r="D86" s="73">
        <f aca="true" t="shared" si="30" ref="D86:D95">(C86-B86)/B86*100</f>
        <v>2.028650670616416</v>
      </c>
      <c r="E86" s="182">
        <v>567.92479396</v>
      </c>
      <c r="F86" s="73">
        <f aca="true" t="shared" si="31" ref="F86:F95">(E86-C86)/C86*100</f>
        <v>16.20275117405593</v>
      </c>
      <c r="G86" s="182">
        <v>419.6043441400001</v>
      </c>
      <c r="H86" s="73">
        <f aca="true" t="shared" si="32" ref="H86:H95">(G86-E86)/E86*100</f>
        <v>-26.11621316720439</v>
      </c>
      <c r="I86" s="182">
        <v>374.02235357000006</v>
      </c>
      <c r="J86" s="73">
        <f aca="true" t="shared" si="33" ref="J86:J95">(I86-G86)/G86*100</f>
        <v>-10.863088337043452</v>
      </c>
      <c r="K86" s="182">
        <v>364.3031008804292</v>
      </c>
      <c r="L86" s="73">
        <f aca="true" t="shared" si="34" ref="L86:L95">(K86-I86)/I86*100</f>
        <v>-2.5985753516605916</v>
      </c>
      <c r="M86" s="182">
        <v>332.72072137</v>
      </c>
      <c r="N86" s="73">
        <f aca="true" t="shared" si="35" ref="N86:N95">(M86-K86)/K86*100</f>
        <v>-8.669259041194694</v>
      </c>
    </row>
    <row r="87" spans="1:14" ht="37.5" customHeight="1">
      <c r="A87" s="164" t="s">
        <v>5</v>
      </c>
      <c r="B87" s="182">
        <v>218.53743027</v>
      </c>
      <c r="C87" s="182">
        <v>250.12767471999996</v>
      </c>
      <c r="D87" s="73">
        <f t="shared" si="30"/>
        <v>14.455301506460774</v>
      </c>
      <c r="E87" s="182">
        <v>338.13600054</v>
      </c>
      <c r="F87" s="73">
        <f t="shared" si="31"/>
        <v>35.185361203441026</v>
      </c>
      <c r="G87" s="182">
        <v>262.52568992</v>
      </c>
      <c r="H87" s="73">
        <f t="shared" si="32"/>
        <v>-22.360917056820647</v>
      </c>
      <c r="I87" s="182">
        <v>280.13929919</v>
      </c>
      <c r="J87" s="73">
        <f t="shared" si="33"/>
        <v>6.709289774790199</v>
      </c>
      <c r="K87" s="182">
        <v>383.92536096999993</v>
      </c>
      <c r="L87" s="73">
        <f t="shared" si="34"/>
        <v>37.048019353260656</v>
      </c>
      <c r="M87" s="182">
        <v>366.69928864999997</v>
      </c>
      <c r="N87" s="73">
        <f t="shared" si="35"/>
        <v>-4.486828449279236</v>
      </c>
    </row>
    <row r="88" spans="1:14" ht="37.5" customHeight="1">
      <c r="A88" s="164" t="s">
        <v>6</v>
      </c>
      <c r="B88" s="165">
        <v>0</v>
      </c>
      <c r="C88" s="165">
        <v>0</v>
      </c>
      <c r="D88" s="73" t="e">
        <f t="shared" si="30"/>
        <v>#DIV/0!</v>
      </c>
      <c r="E88" s="165">
        <v>0.17208217</v>
      </c>
      <c r="F88" s="73" t="e">
        <f t="shared" si="31"/>
        <v>#DIV/0!</v>
      </c>
      <c r="G88" s="165">
        <v>0</v>
      </c>
      <c r="H88" s="73">
        <f t="shared" si="32"/>
        <v>-100</v>
      </c>
      <c r="I88" s="165">
        <v>0</v>
      </c>
      <c r="J88" s="73" t="e">
        <f t="shared" si="33"/>
        <v>#DIV/0!</v>
      </c>
      <c r="K88" s="165">
        <v>0</v>
      </c>
      <c r="L88" s="73" t="e">
        <f t="shared" si="34"/>
        <v>#DIV/0!</v>
      </c>
      <c r="M88" s="165">
        <v>0</v>
      </c>
      <c r="N88" s="73" t="e">
        <f t="shared" si="35"/>
        <v>#DIV/0!</v>
      </c>
    </row>
    <row r="89" spans="1:14" ht="37.5" customHeight="1">
      <c r="A89" s="164" t="s">
        <v>7</v>
      </c>
      <c r="B89" s="182">
        <v>614.3193613599999</v>
      </c>
      <c r="C89" s="182">
        <v>651.3407722</v>
      </c>
      <c r="D89" s="73">
        <f t="shared" si="30"/>
        <v>6.026411207037469</v>
      </c>
      <c r="E89" s="182">
        <v>720.7335841599999</v>
      </c>
      <c r="F89" s="73">
        <f t="shared" si="31"/>
        <v>10.653841264322422</v>
      </c>
      <c r="G89" s="182">
        <v>709.07373381</v>
      </c>
      <c r="H89" s="73">
        <f t="shared" si="32"/>
        <v>-1.6177753619722248</v>
      </c>
      <c r="I89" s="182">
        <v>756.0600745900001</v>
      </c>
      <c r="J89" s="73">
        <f t="shared" si="33"/>
        <v>6.626439330580299</v>
      </c>
      <c r="K89" s="182">
        <v>724.11511083</v>
      </c>
      <c r="L89" s="73">
        <f t="shared" si="34"/>
        <v>-4.225188557579017</v>
      </c>
      <c r="M89" s="182">
        <v>766.4230142099999</v>
      </c>
      <c r="N89" s="73">
        <f t="shared" si="35"/>
        <v>5.84270411530363</v>
      </c>
    </row>
    <row r="90" spans="1:14" ht="37.5" customHeight="1">
      <c r="A90" s="164" t="s">
        <v>8</v>
      </c>
      <c r="B90" s="182">
        <v>98.39605513</v>
      </c>
      <c r="C90" s="182">
        <v>104.94052531</v>
      </c>
      <c r="D90" s="73">
        <f t="shared" si="30"/>
        <v>6.651150974857181</v>
      </c>
      <c r="E90" s="182">
        <v>105.64456214000002</v>
      </c>
      <c r="F90" s="73">
        <f t="shared" si="31"/>
        <v>0.6708912766733901</v>
      </c>
      <c r="G90" s="182">
        <v>93.25943006000001</v>
      </c>
      <c r="H90" s="73">
        <f t="shared" si="32"/>
        <v>-11.723397616611111</v>
      </c>
      <c r="I90" s="182">
        <v>94.64686982999999</v>
      </c>
      <c r="J90" s="73">
        <f t="shared" si="33"/>
        <v>1.4877206188235756</v>
      </c>
      <c r="K90" s="182">
        <v>95.49613418000001</v>
      </c>
      <c r="L90" s="73">
        <f t="shared" si="34"/>
        <v>0.8972978731630887</v>
      </c>
      <c r="M90" s="182">
        <v>91.19903114545413</v>
      </c>
      <c r="N90" s="73">
        <f t="shared" si="35"/>
        <v>-4.499766478972127</v>
      </c>
    </row>
    <row r="91" spans="1:14" ht="30" customHeight="1">
      <c r="A91" s="164" t="s">
        <v>314</v>
      </c>
      <c r="B91" s="165">
        <v>0</v>
      </c>
      <c r="C91" s="165">
        <v>0</v>
      </c>
      <c r="D91" s="73" t="e">
        <f t="shared" si="30"/>
        <v>#DIV/0!</v>
      </c>
      <c r="E91" s="165">
        <v>0</v>
      </c>
      <c r="F91" s="73" t="e">
        <f t="shared" si="31"/>
        <v>#DIV/0!</v>
      </c>
      <c r="G91" s="165">
        <v>0</v>
      </c>
      <c r="H91" s="73" t="e">
        <f t="shared" si="32"/>
        <v>#DIV/0!</v>
      </c>
      <c r="I91" s="165">
        <v>0</v>
      </c>
      <c r="J91" s="73" t="e">
        <f t="shared" si="33"/>
        <v>#DIV/0!</v>
      </c>
      <c r="K91" s="165">
        <v>0</v>
      </c>
      <c r="L91" s="73" t="e">
        <f t="shared" si="34"/>
        <v>#DIV/0!</v>
      </c>
      <c r="M91" s="165">
        <v>0</v>
      </c>
      <c r="N91" s="73" t="e">
        <f t="shared" si="35"/>
        <v>#DIV/0!</v>
      </c>
    </row>
    <row r="92" spans="1:14" ht="37.5" customHeight="1">
      <c r="A92" s="164" t="s">
        <v>9</v>
      </c>
      <c r="B92" s="165">
        <v>0</v>
      </c>
      <c r="C92" s="165">
        <v>0</v>
      </c>
      <c r="D92" s="73" t="e">
        <f t="shared" si="30"/>
        <v>#DIV/0!</v>
      </c>
      <c r="E92" s="165">
        <v>0</v>
      </c>
      <c r="F92" s="73" t="e">
        <f t="shared" si="31"/>
        <v>#DIV/0!</v>
      </c>
      <c r="G92" s="165">
        <v>0</v>
      </c>
      <c r="H92" s="73" t="e">
        <f t="shared" si="32"/>
        <v>#DIV/0!</v>
      </c>
      <c r="I92" s="165">
        <v>0</v>
      </c>
      <c r="J92" s="73" t="e">
        <f t="shared" si="33"/>
        <v>#DIV/0!</v>
      </c>
      <c r="K92" s="165">
        <v>0</v>
      </c>
      <c r="L92" s="73" t="e">
        <f t="shared" si="34"/>
        <v>#DIV/0!</v>
      </c>
      <c r="M92" s="165">
        <v>0</v>
      </c>
      <c r="N92" s="73" t="e">
        <f t="shared" si="35"/>
        <v>#DIV/0!</v>
      </c>
    </row>
    <row r="93" spans="1:14" ht="37.5" customHeight="1">
      <c r="A93" s="164" t="s">
        <v>10</v>
      </c>
      <c r="B93" s="165">
        <v>50.22002909</v>
      </c>
      <c r="C93" s="165">
        <v>55.92795976</v>
      </c>
      <c r="D93" s="73">
        <f t="shared" si="30"/>
        <v>11.365845009310414</v>
      </c>
      <c r="E93" s="165">
        <v>62.38819422999999</v>
      </c>
      <c r="F93" s="73">
        <f t="shared" si="31"/>
        <v>11.550992558502708</v>
      </c>
      <c r="G93" s="165">
        <v>59.73019894</v>
      </c>
      <c r="H93" s="73">
        <f t="shared" si="32"/>
        <v>-4.260413885680096</v>
      </c>
      <c r="I93" s="165">
        <v>60.728059990000006</v>
      </c>
      <c r="J93" s="73">
        <f t="shared" si="33"/>
        <v>1.6706139736825134</v>
      </c>
      <c r="K93" s="165">
        <v>72.56297202851918</v>
      </c>
      <c r="L93" s="73">
        <f t="shared" si="34"/>
        <v>19.488374962855744</v>
      </c>
      <c r="M93" s="165">
        <v>64.36286415</v>
      </c>
      <c r="N93" s="73">
        <f t="shared" si="35"/>
        <v>-11.300678085920088</v>
      </c>
    </row>
    <row r="94" spans="1:14" ht="37.5" customHeight="1">
      <c r="A94" s="164" t="s">
        <v>11</v>
      </c>
      <c r="B94" s="182">
        <v>2.16695042</v>
      </c>
      <c r="C94" s="182">
        <v>2.8279129999999997</v>
      </c>
      <c r="D94" s="73">
        <f t="shared" si="30"/>
        <v>30.50197059884737</v>
      </c>
      <c r="E94" s="182">
        <v>3.2285999999999997</v>
      </c>
      <c r="F94" s="73">
        <f t="shared" si="31"/>
        <v>14.169000248593221</v>
      </c>
      <c r="G94" s="182">
        <v>3.8304025399999997</v>
      </c>
      <c r="H94" s="73">
        <f t="shared" si="32"/>
        <v>18.639736727993558</v>
      </c>
      <c r="I94" s="182">
        <v>3.8484209999999996</v>
      </c>
      <c r="J94" s="73">
        <f t="shared" si="33"/>
        <v>0.47040643409765387</v>
      </c>
      <c r="K94" s="182">
        <v>3.4886643799999995</v>
      </c>
      <c r="L94" s="73">
        <f t="shared" si="34"/>
        <v>-9.348161752573333</v>
      </c>
      <c r="M94" s="182">
        <v>2.58660627</v>
      </c>
      <c r="N94" s="73">
        <f t="shared" si="35"/>
        <v>-25.8568326369073</v>
      </c>
    </row>
    <row r="95" spans="1:14" ht="37.5" customHeight="1">
      <c r="A95" s="180" t="s">
        <v>3</v>
      </c>
      <c r="B95" s="182">
        <f>SUM(B86:B94)</f>
        <v>1462.6583143099997</v>
      </c>
      <c r="C95" s="182">
        <f>SUM(C86:C94)</f>
        <v>1553.9009448</v>
      </c>
      <c r="D95" s="73">
        <f t="shared" si="30"/>
        <v>6.238137068467928</v>
      </c>
      <c r="E95" s="182">
        <f>SUM(E86:E94)</f>
        <v>1798.2278171999997</v>
      </c>
      <c r="F95" s="73">
        <f t="shared" si="31"/>
        <v>15.723452207016106</v>
      </c>
      <c r="G95" s="182">
        <f>SUM(G86:G94)</f>
        <v>1548.0237994100003</v>
      </c>
      <c r="H95" s="73">
        <f t="shared" si="32"/>
        <v>-13.913922106910196</v>
      </c>
      <c r="I95" s="182">
        <f>SUM(I86:I94)</f>
        <v>1569.44507817</v>
      </c>
      <c r="J95" s="73">
        <f t="shared" si="33"/>
        <v>1.3837822627897602</v>
      </c>
      <c r="K95" s="182">
        <f>SUM(K86:K94)</f>
        <v>1643.8913432689483</v>
      </c>
      <c r="L95" s="73">
        <f t="shared" si="34"/>
        <v>4.743476922795789</v>
      </c>
      <c r="M95" s="182">
        <f>SUM(M86:M94)</f>
        <v>1623.991525795454</v>
      </c>
      <c r="N95" s="73">
        <f t="shared" si="35"/>
        <v>-1.2105311920386816</v>
      </c>
    </row>
    <row r="96" ht="37.5" customHeight="1"/>
    <row r="97" spans="1:14" ht="37.5" customHeight="1">
      <c r="A97" s="247" t="s">
        <v>163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</row>
    <row r="98" spans="1:14" ht="37.5" customHeight="1">
      <c r="A98" s="247" t="s">
        <v>318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</row>
    <row r="99" spans="1:14" ht="37.5" customHeight="1">
      <c r="A99" s="181"/>
      <c r="B99" s="181"/>
      <c r="C99" s="181"/>
      <c r="D99" s="181"/>
      <c r="E99" s="181"/>
      <c r="F99" s="181"/>
      <c r="G99" s="197"/>
      <c r="H99" s="197"/>
      <c r="I99" s="202"/>
      <c r="J99" s="202"/>
      <c r="K99" s="217"/>
      <c r="L99" s="217"/>
      <c r="M99" s="224"/>
      <c r="N99" s="224"/>
    </row>
    <row r="100" spans="1:14" ht="37.5" customHeight="1">
      <c r="A100" s="181"/>
      <c r="B100" s="181"/>
      <c r="C100" s="181"/>
      <c r="D100" s="181" t="s">
        <v>59</v>
      </c>
      <c r="E100" s="181"/>
      <c r="F100" s="186" t="s">
        <v>59</v>
      </c>
      <c r="G100" s="197"/>
      <c r="H100" s="186" t="s">
        <v>59</v>
      </c>
      <c r="I100" s="202"/>
      <c r="J100" s="186" t="s">
        <v>59</v>
      </c>
      <c r="K100" s="217"/>
      <c r="L100" s="186" t="s">
        <v>59</v>
      </c>
      <c r="M100" s="224"/>
      <c r="N100" s="186" t="s">
        <v>0</v>
      </c>
    </row>
    <row r="101" spans="1:14" ht="37.5" customHeight="1">
      <c r="A101" s="180" t="s">
        <v>1</v>
      </c>
      <c r="B101" s="180">
        <v>2557</v>
      </c>
      <c r="C101" s="180">
        <v>2558</v>
      </c>
      <c r="D101" s="73" t="s">
        <v>2</v>
      </c>
      <c r="E101" s="180">
        <v>2559</v>
      </c>
      <c r="F101" s="73" t="s">
        <v>2</v>
      </c>
      <c r="G101" s="180">
        <v>2560</v>
      </c>
      <c r="H101" s="73" t="s">
        <v>2</v>
      </c>
      <c r="I101" s="180">
        <v>2561</v>
      </c>
      <c r="J101" s="73" t="s">
        <v>2</v>
      </c>
      <c r="K101" s="180">
        <v>2562</v>
      </c>
      <c r="L101" s="73" t="s">
        <v>2</v>
      </c>
      <c r="M101" s="180">
        <v>2563</v>
      </c>
      <c r="N101" s="73" t="s">
        <v>2</v>
      </c>
    </row>
    <row r="102" spans="1:14" ht="37.5" customHeight="1">
      <c r="A102" s="164" t="s">
        <v>4</v>
      </c>
      <c r="B102" s="182">
        <v>456.4341866699999</v>
      </c>
      <c r="C102" s="182">
        <v>468.00818361</v>
      </c>
      <c r="D102" s="73">
        <f aca="true" t="shared" si="36" ref="D102:D111">(C102-B102)/B102*100</f>
        <v>2.5357427813285245</v>
      </c>
      <c r="E102" s="182">
        <v>480.02328815</v>
      </c>
      <c r="F102" s="73">
        <f aca="true" t="shared" si="37" ref="F102:F111">(E102-C102)/C102*100</f>
        <v>2.567285137477936</v>
      </c>
      <c r="G102" s="182">
        <v>396.06938318999994</v>
      </c>
      <c r="H102" s="73">
        <f aca="true" t="shared" si="38" ref="H102:H111">(G102-E102)/E102*100</f>
        <v>-17.48954832661488</v>
      </c>
      <c r="I102" s="182">
        <v>281.80985919999995</v>
      </c>
      <c r="J102" s="73">
        <f aca="true" t="shared" si="39" ref="J102:J111">(I102-G102)/G102*100</f>
        <v>-28.84836062553922</v>
      </c>
      <c r="K102" s="182">
        <v>299.42609251691806</v>
      </c>
      <c r="L102" s="73">
        <f aca="true" t="shared" si="40" ref="L102:L111">(K102-I102)/I102*100</f>
        <v>6.251106106410529</v>
      </c>
      <c r="M102" s="182">
        <v>272.64199937</v>
      </c>
      <c r="N102" s="73">
        <f aca="true" t="shared" si="41" ref="N102:N111">(M102-K102)/K102*100</f>
        <v>-8.945143331289577</v>
      </c>
    </row>
    <row r="103" spans="1:14" ht="37.5" customHeight="1">
      <c r="A103" s="164" t="s">
        <v>5</v>
      </c>
      <c r="B103" s="182">
        <v>159.13773781999998</v>
      </c>
      <c r="C103" s="182">
        <v>175.13264818</v>
      </c>
      <c r="D103" s="73">
        <f t="shared" si="36"/>
        <v>10.050985127168127</v>
      </c>
      <c r="E103" s="182">
        <v>198.13564556</v>
      </c>
      <c r="F103" s="73">
        <f t="shared" si="37"/>
        <v>13.134614030593376</v>
      </c>
      <c r="G103" s="182">
        <v>185.24693215000002</v>
      </c>
      <c r="H103" s="73">
        <f t="shared" si="38"/>
        <v>-6.504994784543694</v>
      </c>
      <c r="I103" s="182">
        <v>200.31720866</v>
      </c>
      <c r="J103" s="73">
        <f t="shared" si="39"/>
        <v>8.135236754040886</v>
      </c>
      <c r="K103" s="182">
        <v>232.47959587000003</v>
      </c>
      <c r="L103" s="73">
        <f t="shared" si="40"/>
        <v>16.055728524347348</v>
      </c>
      <c r="M103" s="182">
        <v>241.72938846</v>
      </c>
      <c r="N103" s="73">
        <f t="shared" si="41"/>
        <v>3.9787545893586076</v>
      </c>
    </row>
    <row r="104" spans="1:14" ht="37.5" customHeight="1">
      <c r="A104" s="164" t="s">
        <v>6</v>
      </c>
      <c r="B104" s="165">
        <v>0</v>
      </c>
      <c r="C104" s="165">
        <v>0</v>
      </c>
      <c r="D104" s="73" t="e">
        <f t="shared" si="36"/>
        <v>#DIV/0!</v>
      </c>
      <c r="E104" s="165">
        <v>7.5E-06</v>
      </c>
      <c r="F104" s="73" t="e">
        <f t="shared" si="37"/>
        <v>#DIV/0!</v>
      </c>
      <c r="G104" s="165">
        <v>0</v>
      </c>
      <c r="H104" s="73">
        <f t="shared" si="38"/>
        <v>-100</v>
      </c>
      <c r="I104" s="165">
        <v>0</v>
      </c>
      <c r="J104" s="73" t="e">
        <f t="shared" si="39"/>
        <v>#DIV/0!</v>
      </c>
      <c r="K104" s="165">
        <v>0</v>
      </c>
      <c r="L104" s="73" t="e">
        <f t="shared" si="40"/>
        <v>#DIV/0!</v>
      </c>
      <c r="M104" s="165">
        <v>0</v>
      </c>
      <c r="N104" s="73" t="e">
        <f t="shared" si="41"/>
        <v>#DIV/0!</v>
      </c>
    </row>
    <row r="105" spans="1:14" ht="37.5" customHeight="1">
      <c r="A105" s="164" t="s">
        <v>7</v>
      </c>
      <c r="B105" s="182">
        <v>523.44326432</v>
      </c>
      <c r="C105" s="182">
        <v>526.15697849</v>
      </c>
      <c r="D105" s="73">
        <f t="shared" si="36"/>
        <v>0.5184352068271166</v>
      </c>
      <c r="E105" s="182">
        <v>563.7973924000001</v>
      </c>
      <c r="F105" s="73">
        <f t="shared" si="37"/>
        <v>7.153837247967909</v>
      </c>
      <c r="G105" s="182">
        <v>520.68996648</v>
      </c>
      <c r="H105" s="73">
        <f t="shared" si="38"/>
        <v>-7.6459072888752475</v>
      </c>
      <c r="I105" s="182">
        <v>522.2721410099999</v>
      </c>
      <c r="J105" s="73">
        <f t="shared" si="39"/>
        <v>0.303861151905017</v>
      </c>
      <c r="K105" s="182">
        <v>580.3006377700001</v>
      </c>
      <c r="L105" s="73">
        <f t="shared" si="40"/>
        <v>11.11077773510594</v>
      </c>
      <c r="M105" s="182">
        <v>580.1716904039997</v>
      </c>
      <c r="N105" s="73">
        <f t="shared" si="41"/>
        <v>-0.022220786538491247</v>
      </c>
    </row>
    <row r="106" spans="1:14" ht="37.5" customHeight="1">
      <c r="A106" s="164" t="s">
        <v>8</v>
      </c>
      <c r="B106" s="182">
        <v>65.29636532999999</v>
      </c>
      <c r="C106" s="182">
        <v>72.99386286000001</v>
      </c>
      <c r="D106" s="73">
        <f t="shared" si="36"/>
        <v>11.788554372204016</v>
      </c>
      <c r="E106" s="182">
        <v>84.11109127999998</v>
      </c>
      <c r="F106" s="73">
        <f t="shared" si="37"/>
        <v>15.230360450059313</v>
      </c>
      <c r="G106" s="182">
        <v>74.83718712</v>
      </c>
      <c r="H106" s="73">
        <f t="shared" si="38"/>
        <v>-11.025780332736147</v>
      </c>
      <c r="I106" s="182">
        <v>77.5552964</v>
      </c>
      <c r="J106" s="73">
        <f t="shared" si="39"/>
        <v>3.6320302574194447</v>
      </c>
      <c r="K106" s="182">
        <v>80.44231453999998</v>
      </c>
      <c r="L106" s="73">
        <f t="shared" si="40"/>
        <v>3.7225286653665353</v>
      </c>
      <c r="M106" s="182">
        <v>89.61328363636342</v>
      </c>
      <c r="N106" s="73">
        <f t="shared" si="41"/>
        <v>11.40067780098889</v>
      </c>
    </row>
    <row r="107" spans="1:14" ht="30" customHeight="1">
      <c r="A107" s="164" t="s">
        <v>314</v>
      </c>
      <c r="B107" s="165">
        <v>0</v>
      </c>
      <c r="C107" s="165">
        <v>0</v>
      </c>
      <c r="D107" s="73" t="e">
        <f t="shared" si="36"/>
        <v>#DIV/0!</v>
      </c>
      <c r="E107" s="165">
        <v>0</v>
      </c>
      <c r="F107" s="73" t="e">
        <f t="shared" si="37"/>
        <v>#DIV/0!</v>
      </c>
      <c r="G107" s="165">
        <v>0</v>
      </c>
      <c r="H107" s="73" t="e">
        <f t="shared" si="38"/>
        <v>#DIV/0!</v>
      </c>
      <c r="I107" s="165">
        <v>0</v>
      </c>
      <c r="J107" s="73" t="e">
        <f t="shared" si="39"/>
        <v>#DIV/0!</v>
      </c>
      <c r="K107" s="165">
        <v>0</v>
      </c>
      <c r="L107" s="73" t="e">
        <f t="shared" si="40"/>
        <v>#DIV/0!</v>
      </c>
      <c r="M107" s="165">
        <v>0</v>
      </c>
      <c r="N107" s="73" t="e">
        <f t="shared" si="41"/>
        <v>#DIV/0!</v>
      </c>
    </row>
    <row r="108" spans="1:14" ht="37.5" customHeight="1">
      <c r="A108" s="164" t="s">
        <v>9</v>
      </c>
      <c r="B108" s="165">
        <v>0</v>
      </c>
      <c r="C108" s="165">
        <v>0</v>
      </c>
      <c r="D108" s="73" t="e">
        <f t="shared" si="36"/>
        <v>#DIV/0!</v>
      </c>
      <c r="E108" s="165">
        <v>0</v>
      </c>
      <c r="F108" s="73" t="e">
        <f t="shared" si="37"/>
        <v>#DIV/0!</v>
      </c>
      <c r="G108" s="165">
        <v>0</v>
      </c>
      <c r="H108" s="73" t="e">
        <f t="shared" si="38"/>
        <v>#DIV/0!</v>
      </c>
      <c r="I108" s="165">
        <v>0</v>
      </c>
      <c r="J108" s="73" t="e">
        <f t="shared" si="39"/>
        <v>#DIV/0!</v>
      </c>
      <c r="K108" s="165">
        <v>0</v>
      </c>
      <c r="L108" s="73" t="e">
        <f t="shared" si="40"/>
        <v>#DIV/0!</v>
      </c>
      <c r="M108" s="165">
        <v>0</v>
      </c>
      <c r="N108" s="73" t="e">
        <f t="shared" si="41"/>
        <v>#DIV/0!</v>
      </c>
    </row>
    <row r="109" spans="1:14" ht="37.5" customHeight="1">
      <c r="A109" s="164" t="s">
        <v>10</v>
      </c>
      <c r="B109" s="165">
        <v>49.08709743000001</v>
      </c>
      <c r="C109" s="165">
        <v>55.000624380000005</v>
      </c>
      <c r="D109" s="73">
        <f t="shared" si="36"/>
        <v>12.047008805996123</v>
      </c>
      <c r="E109" s="165">
        <v>55.62520712</v>
      </c>
      <c r="F109" s="73">
        <f t="shared" si="37"/>
        <v>1.1355920901638206</v>
      </c>
      <c r="G109" s="165">
        <v>54.31985164999998</v>
      </c>
      <c r="H109" s="73">
        <f t="shared" si="38"/>
        <v>-2.3466977249792147</v>
      </c>
      <c r="I109" s="165">
        <v>58.92556644</v>
      </c>
      <c r="J109" s="73">
        <f t="shared" si="39"/>
        <v>8.478879544215427</v>
      </c>
      <c r="K109" s="165">
        <v>60.164123011811476</v>
      </c>
      <c r="L109" s="73">
        <f t="shared" si="40"/>
        <v>2.101900154108182</v>
      </c>
      <c r="M109" s="165">
        <v>57.6327003</v>
      </c>
      <c r="N109" s="73">
        <f t="shared" si="41"/>
        <v>-4.20752864845134</v>
      </c>
    </row>
    <row r="110" spans="1:14" ht="37.5" customHeight="1">
      <c r="A110" s="164" t="s">
        <v>11</v>
      </c>
      <c r="B110" s="182">
        <v>2.17671401</v>
      </c>
      <c r="C110" s="182">
        <v>2.8760125</v>
      </c>
      <c r="D110" s="73">
        <f t="shared" si="36"/>
        <v>32.126337533886684</v>
      </c>
      <c r="E110" s="182">
        <v>2.9470000000000005</v>
      </c>
      <c r="F110" s="73">
        <f t="shared" si="37"/>
        <v>2.468261177585308</v>
      </c>
      <c r="G110" s="182">
        <v>4.07470522</v>
      </c>
      <c r="H110" s="73">
        <f t="shared" si="38"/>
        <v>38.26621038344077</v>
      </c>
      <c r="I110" s="182">
        <v>2.985408</v>
      </c>
      <c r="J110" s="73">
        <f t="shared" si="39"/>
        <v>-26.733153962975514</v>
      </c>
      <c r="K110" s="182">
        <v>2.780405</v>
      </c>
      <c r="L110" s="73">
        <f t="shared" si="40"/>
        <v>-6.86683361202221</v>
      </c>
      <c r="M110" s="182">
        <v>2.1511055</v>
      </c>
      <c r="N110" s="73">
        <f t="shared" si="41"/>
        <v>-22.63337535359058</v>
      </c>
    </row>
    <row r="111" spans="1:14" ht="37.5" customHeight="1">
      <c r="A111" s="180" t="s">
        <v>3</v>
      </c>
      <c r="B111" s="182">
        <f>SUM(B102:B110)</f>
        <v>1255.5753655800002</v>
      </c>
      <c r="C111" s="182">
        <f>SUM(C102:C110)</f>
        <v>1300.16831002</v>
      </c>
      <c r="D111" s="73">
        <f t="shared" si="36"/>
        <v>3.55159440543823</v>
      </c>
      <c r="E111" s="182">
        <f>SUM(E102:E110)</f>
        <v>1384.6396320099998</v>
      </c>
      <c r="F111" s="73">
        <f t="shared" si="37"/>
        <v>6.496952843643785</v>
      </c>
      <c r="G111" s="182">
        <f>SUM(G102:G110)</f>
        <v>1235.2380258099997</v>
      </c>
      <c r="H111" s="73">
        <f t="shared" si="38"/>
        <v>-10.789927050052912</v>
      </c>
      <c r="I111" s="182">
        <f>SUM(I102:I110)</f>
        <v>1143.86547971</v>
      </c>
      <c r="J111" s="73">
        <f t="shared" si="39"/>
        <v>-7.397161048380347</v>
      </c>
      <c r="K111" s="182">
        <f>SUM(K102:K110)</f>
        <v>1255.5931687087298</v>
      </c>
      <c r="L111" s="73">
        <f t="shared" si="40"/>
        <v>9.767554924994819</v>
      </c>
      <c r="M111" s="182">
        <f>SUM(M102:M110)</f>
        <v>1243.940167670363</v>
      </c>
      <c r="N111" s="73">
        <f t="shared" si="41"/>
        <v>-0.9280873238861935</v>
      </c>
    </row>
    <row r="113" spans="1:14" ht="36.75" customHeight="1">
      <c r="A113" s="247" t="s">
        <v>164</v>
      </c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</row>
    <row r="114" spans="1:14" ht="36.75" customHeight="1">
      <c r="A114" s="247" t="s">
        <v>318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</row>
    <row r="115" spans="1:14" ht="36.75" customHeight="1">
      <c r="A115" s="181"/>
      <c r="B115" s="181"/>
      <c r="C115" s="181"/>
      <c r="D115" s="181"/>
      <c r="E115" s="181"/>
      <c r="F115" s="181"/>
      <c r="G115" s="197"/>
      <c r="H115" s="197"/>
      <c r="I115" s="202"/>
      <c r="J115" s="202"/>
      <c r="K115" s="217"/>
      <c r="L115" s="217"/>
      <c r="M115" s="224"/>
      <c r="N115" s="224"/>
    </row>
    <row r="116" spans="1:14" ht="36.75" customHeight="1">
      <c r="A116" s="181"/>
      <c r="B116" s="181"/>
      <c r="C116" s="181"/>
      <c r="D116" s="181" t="s">
        <v>59</v>
      </c>
      <c r="E116" s="181"/>
      <c r="F116" s="186" t="s">
        <v>59</v>
      </c>
      <c r="G116" s="197"/>
      <c r="H116" s="186" t="s">
        <v>59</v>
      </c>
      <c r="I116" s="202"/>
      <c r="J116" s="186" t="s">
        <v>59</v>
      </c>
      <c r="K116" s="217"/>
      <c r="L116" s="186" t="s">
        <v>59</v>
      </c>
      <c r="M116" s="224"/>
      <c r="N116" s="186" t="s">
        <v>0</v>
      </c>
    </row>
    <row r="117" spans="1:14" ht="36.75" customHeight="1">
      <c r="A117" s="180" t="s">
        <v>1</v>
      </c>
      <c r="B117" s="180">
        <v>2557</v>
      </c>
      <c r="C117" s="180">
        <v>2558</v>
      </c>
      <c r="D117" s="73" t="s">
        <v>2</v>
      </c>
      <c r="E117" s="180">
        <v>2559</v>
      </c>
      <c r="F117" s="73" t="s">
        <v>2</v>
      </c>
      <c r="G117" s="180">
        <v>2560</v>
      </c>
      <c r="H117" s="73" t="s">
        <v>2</v>
      </c>
      <c r="I117" s="180">
        <v>2561</v>
      </c>
      <c r="J117" s="73" t="s">
        <v>2</v>
      </c>
      <c r="K117" s="180">
        <v>2562</v>
      </c>
      <c r="L117" s="73" t="s">
        <v>2</v>
      </c>
      <c r="M117" s="180">
        <v>2563</v>
      </c>
      <c r="N117" s="73" t="s">
        <v>2</v>
      </c>
    </row>
    <row r="118" spans="1:14" ht="36.75" customHeight="1">
      <c r="A118" s="164" t="s">
        <v>4</v>
      </c>
      <c r="B118" s="182">
        <v>815.4319631100001</v>
      </c>
      <c r="C118" s="182">
        <v>878.9733965800001</v>
      </c>
      <c r="D118" s="73">
        <f aca="true" t="shared" si="42" ref="D118:D127">(C118-B118)/B118*100</f>
        <v>7.792364825589797</v>
      </c>
      <c r="E118" s="182">
        <v>884.4176248899998</v>
      </c>
      <c r="F118" s="73">
        <f aca="true" t="shared" si="43" ref="F118:F127">(E118-C118)/C118*100</f>
        <v>0.6193848791308936</v>
      </c>
      <c r="G118" s="182">
        <v>761.0612045199999</v>
      </c>
      <c r="H118" s="73">
        <f aca="true" t="shared" si="44" ref="H118:H127">(G118-E118)/E118*100</f>
        <v>-13.947756907868323</v>
      </c>
      <c r="I118" s="182">
        <v>656.9560621799999</v>
      </c>
      <c r="J118" s="73">
        <f aca="true" t="shared" si="45" ref="J118:J127">(I118-G118)/G118*100</f>
        <v>-13.678944836724266</v>
      </c>
      <c r="K118" s="182">
        <v>827.00240693448</v>
      </c>
      <c r="L118" s="73">
        <f aca="true" t="shared" si="46" ref="L118:L127">(K118-I118)/I118*100</f>
        <v>25.883975282945016</v>
      </c>
      <c r="M118" s="182">
        <v>688.45792908</v>
      </c>
      <c r="N118" s="73">
        <f aca="true" t="shared" si="47" ref="N118:N127">(M118-K118)/K118*100</f>
        <v>-16.752608782365524</v>
      </c>
    </row>
    <row r="119" spans="1:14" ht="36.75" customHeight="1">
      <c r="A119" s="164" t="s">
        <v>5</v>
      </c>
      <c r="B119" s="182">
        <v>606.4822196</v>
      </c>
      <c r="C119" s="182">
        <v>614.0154650200001</v>
      </c>
      <c r="D119" s="73">
        <f t="shared" si="42"/>
        <v>1.242121397222256</v>
      </c>
      <c r="E119" s="182">
        <v>642.1891398600001</v>
      </c>
      <c r="F119" s="73">
        <f t="shared" si="43"/>
        <v>4.58843082056285</v>
      </c>
      <c r="G119" s="182">
        <v>728.0596784100001</v>
      </c>
      <c r="H119" s="73">
        <f t="shared" si="44"/>
        <v>13.371533901791011</v>
      </c>
      <c r="I119" s="182">
        <v>839.1609899099999</v>
      </c>
      <c r="J119" s="73">
        <f t="shared" si="45"/>
        <v>15.259918217505538</v>
      </c>
      <c r="K119" s="182">
        <v>772.17620694</v>
      </c>
      <c r="L119" s="73">
        <f t="shared" si="46"/>
        <v>-7.982351869953343</v>
      </c>
      <c r="M119" s="182">
        <v>752.95634635</v>
      </c>
      <c r="N119" s="73">
        <f t="shared" si="47"/>
        <v>-2.4890511281311056</v>
      </c>
    </row>
    <row r="120" spans="1:14" ht="36.75" customHeight="1">
      <c r="A120" s="164" t="s">
        <v>6</v>
      </c>
      <c r="B120" s="165">
        <v>0</v>
      </c>
      <c r="C120" s="165">
        <v>0</v>
      </c>
      <c r="D120" s="73" t="e">
        <f t="shared" si="42"/>
        <v>#DIV/0!</v>
      </c>
      <c r="E120" s="165">
        <v>7.5E-06</v>
      </c>
      <c r="F120" s="73" t="e">
        <f t="shared" si="43"/>
        <v>#DIV/0!</v>
      </c>
      <c r="G120" s="165">
        <v>0</v>
      </c>
      <c r="H120" s="73">
        <f t="shared" si="44"/>
        <v>-100</v>
      </c>
      <c r="I120" s="165">
        <v>0</v>
      </c>
      <c r="J120" s="73" t="e">
        <f t="shared" si="45"/>
        <v>#DIV/0!</v>
      </c>
      <c r="K120" s="165">
        <v>0</v>
      </c>
      <c r="L120" s="73" t="e">
        <f t="shared" si="46"/>
        <v>#DIV/0!</v>
      </c>
      <c r="M120" s="165">
        <v>0</v>
      </c>
      <c r="N120" s="73" t="e">
        <f t="shared" si="47"/>
        <v>#DIV/0!</v>
      </c>
    </row>
    <row r="121" spans="1:14" ht="36.75" customHeight="1">
      <c r="A121" s="164" t="s">
        <v>7</v>
      </c>
      <c r="B121" s="182">
        <v>1347.12964619</v>
      </c>
      <c r="C121" s="182">
        <v>1452.8243487900002</v>
      </c>
      <c r="D121" s="73">
        <f t="shared" si="42"/>
        <v>7.845919128788367</v>
      </c>
      <c r="E121" s="182">
        <v>1485.5856511599998</v>
      </c>
      <c r="F121" s="73">
        <f t="shared" si="43"/>
        <v>2.255007798932142</v>
      </c>
      <c r="G121" s="182">
        <v>1705.86294361</v>
      </c>
      <c r="H121" s="73">
        <f t="shared" si="44"/>
        <v>14.82764001375482</v>
      </c>
      <c r="I121" s="182">
        <v>1738.7570792299996</v>
      </c>
      <c r="J121" s="73">
        <f t="shared" si="45"/>
        <v>1.9282988556154457</v>
      </c>
      <c r="K121" s="182">
        <v>1822.4832128799999</v>
      </c>
      <c r="L121" s="73">
        <f t="shared" si="46"/>
        <v>4.815286427882038</v>
      </c>
      <c r="M121" s="182">
        <v>2050.561906587</v>
      </c>
      <c r="N121" s="73">
        <f t="shared" si="47"/>
        <v>12.514721238313973</v>
      </c>
    </row>
    <row r="122" spans="1:14" ht="36.75" customHeight="1">
      <c r="A122" s="164" t="s">
        <v>8</v>
      </c>
      <c r="B122" s="182">
        <v>211.94449712</v>
      </c>
      <c r="C122" s="182">
        <v>236.16534876000003</v>
      </c>
      <c r="D122" s="73">
        <f t="shared" si="42"/>
        <v>11.4279219178248</v>
      </c>
      <c r="E122" s="182">
        <v>228.36371832999998</v>
      </c>
      <c r="F122" s="73">
        <f t="shared" si="43"/>
        <v>-3.3034611008613086</v>
      </c>
      <c r="G122" s="182">
        <v>243.05076018000003</v>
      </c>
      <c r="H122" s="73">
        <f t="shared" si="44"/>
        <v>6.431425253277904</v>
      </c>
      <c r="I122" s="182">
        <v>243.61596540000002</v>
      </c>
      <c r="J122" s="73">
        <f t="shared" si="45"/>
        <v>0.23254616425861518</v>
      </c>
      <c r="K122" s="182">
        <v>221.70985266000002</v>
      </c>
      <c r="L122" s="73">
        <f t="shared" si="46"/>
        <v>-8.992067783419582</v>
      </c>
      <c r="M122" s="182">
        <v>249.4845496454536</v>
      </c>
      <c r="N122" s="73">
        <f t="shared" si="47"/>
        <v>12.527497832063903</v>
      </c>
    </row>
    <row r="123" spans="1:14" ht="30" customHeight="1">
      <c r="A123" s="164" t="s">
        <v>314</v>
      </c>
      <c r="B123" s="165">
        <v>0</v>
      </c>
      <c r="C123" s="165">
        <v>0</v>
      </c>
      <c r="D123" s="73" t="e">
        <f t="shared" si="42"/>
        <v>#DIV/0!</v>
      </c>
      <c r="E123" s="165">
        <v>0</v>
      </c>
      <c r="F123" s="73" t="e">
        <f t="shared" si="43"/>
        <v>#DIV/0!</v>
      </c>
      <c r="G123" s="165">
        <v>0</v>
      </c>
      <c r="H123" s="73" t="e">
        <f t="shared" si="44"/>
        <v>#DIV/0!</v>
      </c>
      <c r="I123" s="165">
        <v>0</v>
      </c>
      <c r="J123" s="73" t="e">
        <f t="shared" si="45"/>
        <v>#DIV/0!</v>
      </c>
      <c r="K123" s="165">
        <v>0</v>
      </c>
      <c r="L123" s="73" t="e">
        <f t="shared" si="46"/>
        <v>#DIV/0!</v>
      </c>
      <c r="M123" s="165">
        <v>0</v>
      </c>
      <c r="N123" s="73" t="e">
        <f t="shared" si="47"/>
        <v>#DIV/0!</v>
      </c>
    </row>
    <row r="124" spans="1:14" ht="36.75" customHeight="1">
      <c r="A124" s="164" t="s">
        <v>9</v>
      </c>
      <c r="B124" s="165">
        <v>0</v>
      </c>
      <c r="C124" s="165">
        <v>0</v>
      </c>
      <c r="D124" s="73" t="e">
        <f t="shared" si="42"/>
        <v>#DIV/0!</v>
      </c>
      <c r="E124" s="165">
        <v>0</v>
      </c>
      <c r="F124" s="73" t="e">
        <f t="shared" si="43"/>
        <v>#DIV/0!</v>
      </c>
      <c r="G124" s="165">
        <v>0</v>
      </c>
      <c r="H124" s="73" t="e">
        <f t="shared" si="44"/>
        <v>#DIV/0!</v>
      </c>
      <c r="I124" s="165">
        <v>0</v>
      </c>
      <c r="J124" s="73" t="e">
        <f t="shared" si="45"/>
        <v>#DIV/0!</v>
      </c>
      <c r="K124" s="165">
        <v>0</v>
      </c>
      <c r="L124" s="73" t="e">
        <f t="shared" si="46"/>
        <v>#DIV/0!</v>
      </c>
      <c r="M124" s="165">
        <v>0</v>
      </c>
      <c r="N124" s="73" t="e">
        <f t="shared" si="47"/>
        <v>#DIV/0!</v>
      </c>
    </row>
    <row r="125" spans="1:14" ht="36.75" customHeight="1">
      <c r="A125" s="164" t="s">
        <v>10</v>
      </c>
      <c r="B125" s="165">
        <v>107.08655347999999</v>
      </c>
      <c r="C125" s="165">
        <v>115.98684044</v>
      </c>
      <c r="D125" s="73">
        <f t="shared" si="42"/>
        <v>8.311302092341839</v>
      </c>
      <c r="E125" s="165">
        <v>121.03852447999998</v>
      </c>
      <c r="F125" s="73">
        <f t="shared" si="43"/>
        <v>4.355394129917023</v>
      </c>
      <c r="G125" s="165">
        <v>116.78364982</v>
      </c>
      <c r="H125" s="73">
        <f t="shared" si="44"/>
        <v>-3.5153061211540515</v>
      </c>
      <c r="I125" s="165">
        <v>121.36800061999999</v>
      </c>
      <c r="J125" s="73">
        <f t="shared" si="45"/>
        <v>3.925507386578438</v>
      </c>
      <c r="K125" s="165">
        <v>128.07491460879908</v>
      </c>
      <c r="L125" s="73">
        <f t="shared" si="46"/>
        <v>5.526097451171053</v>
      </c>
      <c r="M125" s="165">
        <v>125.81902628</v>
      </c>
      <c r="N125" s="73">
        <f t="shared" si="47"/>
        <v>-1.7613818722343997</v>
      </c>
    </row>
    <row r="126" spans="1:14" ht="36.75" customHeight="1">
      <c r="A126" s="164" t="s">
        <v>11</v>
      </c>
      <c r="B126" s="182">
        <v>3.0460214999999997</v>
      </c>
      <c r="C126" s="182">
        <v>3.596412500000001</v>
      </c>
      <c r="D126" s="73">
        <f t="shared" si="42"/>
        <v>18.069176465103784</v>
      </c>
      <c r="E126" s="182">
        <v>3.7376</v>
      </c>
      <c r="F126" s="73">
        <f t="shared" si="43"/>
        <v>3.925787155950523</v>
      </c>
      <c r="G126" s="182">
        <v>6.048807</v>
      </c>
      <c r="H126" s="73">
        <f t="shared" si="44"/>
        <v>61.836659888698634</v>
      </c>
      <c r="I126" s="182">
        <v>4.8302245</v>
      </c>
      <c r="J126" s="73">
        <f t="shared" si="45"/>
        <v>-20.14583206242157</v>
      </c>
      <c r="K126" s="182">
        <v>4.8538065</v>
      </c>
      <c r="L126" s="73">
        <f t="shared" si="46"/>
        <v>0.48821747312159536</v>
      </c>
      <c r="M126" s="182">
        <v>4.01948692</v>
      </c>
      <c r="N126" s="73">
        <f t="shared" si="47"/>
        <v>-17.18897487981855</v>
      </c>
    </row>
    <row r="127" spans="1:14" ht="36.75" customHeight="1">
      <c r="A127" s="180" t="s">
        <v>3</v>
      </c>
      <c r="B127" s="182">
        <f>SUM(B118:B126)</f>
        <v>3091.1209010000002</v>
      </c>
      <c r="C127" s="182">
        <f>SUM(C118:C126)</f>
        <v>3301.561812090001</v>
      </c>
      <c r="D127" s="73">
        <f t="shared" si="42"/>
        <v>6.807915892966896</v>
      </c>
      <c r="E127" s="182">
        <f>SUM(E118:E126)</f>
        <v>3365.3322662199994</v>
      </c>
      <c r="F127" s="73">
        <f t="shared" si="43"/>
        <v>1.9315238592982675</v>
      </c>
      <c r="G127" s="182">
        <f>SUM(G118:G126)</f>
        <v>3560.86704354</v>
      </c>
      <c r="H127" s="73">
        <f t="shared" si="44"/>
        <v>5.810266620110848</v>
      </c>
      <c r="I127" s="182">
        <f>SUM(I118:I126)</f>
        <v>3604.6883218399994</v>
      </c>
      <c r="J127" s="73">
        <f t="shared" si="45"/>
        <v>1.2306350606237453</v>
      </c>
      <c r="K127" s="182">
        <f>SUM(K118:K126)</f>
        <v>3776.300400523279</v>
      </c>
      <c r="L127" s="73">
        <f t="shared" si="46"/>
        <v>4.7608021376916465</v>
      </c>
      <c r="M127" s="182">
        <f>SUM(M118:M126)</f>
        <v>3871.2992448624536</v>
      </c>
      <c r="N127" s="73">
        <f t="shared" si="47"/>
        <v>2.5156590912632506</v>
      </c>
    </row>
    <row r="128" ht="36.75" customHeight="1"/>
    <row r="129" spans="1:14" ht="36.75" customHeight="1">
      <c r="A129" s="247" t="s">
        <v>165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</row>
    <row r="130" spans="1:14" ht="36.75" customHeight="1">
      <c r="A130" s="247" t="s">
        <v>318</v>
      </c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</row>
    <row r="131" spans="1:14" ht="36.75" customHeight="1">
      <c r="A131" s="181"/>
      <c r="B131" s="181"/>
      <c r="C131" s="181"/>
      <c r="D131" s="181"/>
      <c r="E131" s="181"/>
      <c r="F131" s="181"/>
      <c r="G131" s="197"/>
      <c r="H131" s="197"/>
      <c r="I131" s="202"/>
      <c r="J131" s="202"/>
      <c r="K131" s="217"/>
      <c r="L131" s="217"/>
      <c r="M131" s="224"/>
      <c r="N131" s="224"/>
    </row>
    <row r="132" spans="1:14" ht="36.75" customHeight="1">
      <c r="A132" s="181"/>
      <c r="B132" s="181"/>
      <c r="C132" s="181"/>
      <c r="D132" s="181" t="s">
        <v>59</v>
      </c>
      <c r="E132" s="181"/>
      <c r="F132" s="186" t="s">
        <v>59</v>
      </c>
      <c r="G132" s="197"/>
      <c r="H132" s="186" t="s">
        <v>59</v>
      </c>
      <c r="I132" s="202"/>
      <c r="J132" s="186" t="s">
        <v>59</v>
      </c>
      <c r="K132" s="217"/>
      <c r="L132" s="186" t="s">
        <v>59</v>
      </c>
      <c r="M132" s="224"/>
      <c r="N132" s="186" t="s">
        <v>0</v>
      </c>
    </row>
    <row r="133" spans="1:14" ht="36.75" customHeight="1">
      <c r="A133" s="180" t="s">
        <v>1</v>
      </c>
      <c r="B133" s="180">
        <v>2557</v>
      </c>
      <c r="C133" s="180">
        <v>2558</v>
      </c>
      <c r="D133" s="73" t="s">
        <v>2</v>
      </c>
      <c r="E133" s="180">
        <v>2559</v>
      </c>
      <c r="F133" s="73" t="s">
        <v>2</v>
      </c>
      <c r="G133" s="180">
        <v>2560</v>
      </c>
      <c r="H133" s="73" t="s">
        <v>2</v>
      </c>
      <c r="I133" s="180">
        <v>2561</v>
      </c>
      <c r="J133" s="73" t="s">
        <v>2</v>
      </c>
      <c r="K133" s="180">
        <v>2562</v>
      </c>
      <c r="L133" s="73" t="s">
        <v>2</v>
      </c>
      <c r="M133" s="180">
        <v>2563</v>
      </c>
      <c r="N133" s="73" t="s">
        <v>2</v>
      </c>
    </row>
    <row r="134" spans="1:14" ht="36.75" customHeight="1">
      <c r="A134" s="164" t="s">
        <v>4</v>
      </c>
      <c r="B134" s="182">
        <v>129.72112022000002</v>
      </c>
      <c r="C134" s="182">
        <v>147.04270949999997</v>
      </c>
      <c r="D134" s="73">
        <f aca="true" t="shared" si="48" ref="D134:D143">(C134-B134)/B134*100</f>
        <v>13.352944571110298</v>
      </c>
      <c r="E134" s="182">
        <v>141.88254762</v>
      </c>
      <c r="F134" s="73">
        <f aca="true" t="shared" si="49" ref="F134:F143">(E134-C134)/C134*100</f>
        <v>-3.5092946107606755</v>
      </c>
      <c r="G134" s="182">
        <v>122.15652569</v>
      </c>
      <c r="H134" s="73">
        <f aca="true" t="shared" si="50" ref="H134:H143">(G134-E134)/E134*100</f>
        <v>-13.903064373238946</v>
      </c>
      <c r="I134" s="182">
        <v>101.52397686</v>
      </c>
      <c r="J134" s="73">
        <f aca="true" t="shared" si="51" ref="J134:J143">(I134-G134)/G134*100</f>
        <v>-16.890255116095705</v>
      </c>
      <c r="K134" s="182">
        <v>99.23048320577882</v>
      </c>
      <c r="L134" s="73">
        <f aca="true" t="shared" si="52" ref="L134:L143">(K134-I134)/I134*100</f>
        <v>-2.259066010961994</v>
      </c>
      <c r="M134" s="182">
        <v>89.59353447999999</v>
      </c>
      <c r="N134" s="73">
        <f aca="true" t="shared" si="53" ref="N134:N143">(M134-K134)/K134*100</f>
        <v>-9.711681747829697</v>
      </c>
    </row>
    <row r="135" spans="1:14" ht="36.75" customHeight="1">
      <c r="A135" s="164" t="s">
        <v>5</v>
      </c>
      <c r="B135" s="182">
        <v>51.08760634000001</v>
      </c>
      <c r="C135" s="182">
        <v>46.28291925</v>
      </c>
      <c r="D135" s="73">
        <f t="shared" si="48"/>
        <v>-9.404799782600282</v>
      </c>
      <c r="E135" s="182">
        <v>48.44463914999999</v>
      </c>
      <c r="F135" s="73">
        <f t="shared" si="49"/>
        <v>4.670664545430536</v>
      </c>
      <c r="G135" s="182">
        <v>40.96186671999999</v>
      </c>
      <c r="H135" s="73">
        <f t="shared" si="50"/>
        <v>-15.446027798516496</v>
      </c>
      <c r="I135" s="182">
        <v>44.225981770000004</v>
      </c>
      <c r="J135" s="73">
        <f t="shared" si="51"/>
        <v>7.968667717983376</v>
      </c>
      <c r="K135" s="182">
        <v>51.87731424</v>
      </c>
      <c r="L135" s="73">
        <f t="shared" si="52"/>
        <v>17.300537294550583</v>
      </c>
      <c r="M135" s="182">
        <v>67.74096583</v>
      </c>
      <c r="N135" s="73">
        <f t="shared" si="53"/>
        <v>30.579168992076173</v>
      </c>
    </row>
    <row r="136" spans="1:14" ht="36.75" customHeight="1">
      <c r="A136" s="164" t="s">
        <v>6</v>
      </c>
      <c r="B136" s="165">
        <v>0</v>
      </c>
      <c r="C136" s="165">
        <v>0</v>
      </c>
      <c r="D136" s="73" t="e">
        <f t="shared" si="48"/>
        <v>#DIV/0!</v>
      </c>
      <c r="E136" s="165">
        <v>1.0000000000000001E-07</v>
      </c>
      <c r="F136" s="73" t="e">
        <f t="shared" si="49"/>
        <v>#DIV/0!</v>
      </c>
      <c r="G136" s="165">
        <v>0</v>
      </c>
      <c r="H136" s="73">
        <f t="shared" si="50"/>
        <v>-100</v>
      </c>
      <c r="I136" s="165">
        <v>0</v>
      </c>
      <c r="J136" s="73" t="e">
        <f t="shared" si="51"/>
        <v>#DIV/0!</v>
      </c>
      <c r="K136" s="165">
        <v>0</v>
      </c>
      <c r="L136" s="73" t="e">
        <f t="shared" si="52"/>
        <v>#DIV/0!</v>
      </c>
      <c r="M136" s="165">
        <v>0</v>
      </c>
      <c r="N136" s="73" t="e">
        <f t="shared" si="53"/>
        <v>#DIV/0!</v>
      </c>
    </row>
    <row r="137" spans="1:14" ht="36.75" customHeight="1">
      <c r="A137" s="164" t="s">
        <v>7</v>
      </c>
      <c r="B137" s="182">
        <v>87.59295114999999</v>
      </c>
      <c r="C137" s="182">
        <v>97.48089687000002</v>
      </c>
      <c r="D137" s="73">
        <f t="shared" si="48"/>
        <v>11.288517614924581</v>
      </c>
      <c r="E137" s="182">
        <v>97.55753362000002</v>
      </c>
      <c r="F137" s="73">
        <f t="shared" si="49"/>
        <v>0.07861719830316491</v>
      </c>
      <c r="G137" s="182">
        <v>98.04297258</v>
      </c>
      <c r="H137" s="73">
        <f t="shared" si="50"/>
        <v>0.4975924892595515</v>
      </c>
      <c r="I137" s="182">
        <v>109.86145796</v>
      </c>
      <c r="J137" s="73">
        <f t="shared" si="51"/>
        <v>12.054393159444942</v>
      </c>
      <c r="K137" s="182">
        <v>118.66186027</v>
      </c>
      <c r="L137" s="73">
        <f t="shared" si="52"/>
        <v>8.010454688489745</v>
      </c>
      <c r="M137" s="182">
        <v>131.7306360959999</v>
      </c>
      <c r="N137" s="73">
        <f t="shared" si="53"/>
        <v>11.013459418437863</v>
      </c>
    </row>
    <row r="138" spans="1:14" ht="36.75" customHeight="1">
      <c r="A138" s="164" t="s">
        <v>8</v>
      </c>
      <c r="B138" s="182">
        <v>30.346306370000004</v>
      </c>
      <c r="C138" s="182">
        <v>33.769954410000004</v>
      </c>
      <c r="D138" s="73">
        <f t="shared" si="48"/>
        <v>11.28192669729512</v>
      </c>
      <c r="E138" s="182">
        <v>36.49353267000001</v>
      </c>
      <c r="F138" s="73">
        <f t="shared" si="49"/>
        <v>8.065093091133974</v>
      </c>
      <c r="G138" s="182">
        <v>27.537545339999998</v>
      </c>
      <c r="H138" s="73">
        <f t="shared" si="50"/>
        <v>-24.541299991388332</v>
      </c>
      <c r="I138" s="182">
        <v>29.68714624</v>
      </c>
      <c r="J138" s="73">
        <f t="shared" si="51"/>
        <v>7.806073030327703</v>
      </c>
      <c r="K138" s="182">
        <v>22.79242763</v>
      </c>
      <c r="L138" s="73">
        <f t="shared" si="52"/>
        <v>-23.224592065067423</v>
      </c>
      <c r="M138" s="182">
        <v>24.31206800909088</v>
      </c>
      <c r="N138" s="73">
        <f t="shared" si="53"/>
        <v>6.667303736837095</v>
      </c>
    </row>
    <row r="139" spans="1:14" ht="30" customHeight="1">
      <c r="A139" s="164" t="s">
        <v>314</v>
      </c>
      <c r="B139" s="165">
        <v>0</v>
      </c>
      <c r="C139" s="165">
        <v>0</v>
      </c>
      <c r="D139" s="73" t="e">
        <f t="shared" si="48"/>
        <v>#DIV/0!</v>
      </c>
      <c r="E139" s="165">
        <v>0</v>
      </c>
      <c r="F139" s="73" t="e">
        <f t="shared" si="49"/>
        <v>#DIV/0!</v>
      </c>
      <c r="G139" s="165">
        <v>0</v>
      </c>
      <c r="H139" s="73" t="e">
        <f t="shared" si="50"/>
        <v>#DIV/0!</v>
      </c>
      <c r="I139" s="165">
        <v>0</v>
      </c>
      <c r="J139" s="73" t="e">
        <f t="shared" si="51"/>
        <v>#DIV/0!</v>
      </c>
      <c r="K139" s="165">
        <v>0</v>
      </c>
      <c r="L139" s="73" t="e">
        <f t="shared" si="52"/>
        <v>#DIV/0!</v>
      </c>
      <c r="M139" s="165">
        <v>0</v>
      </c>
      <c r="N139" s="73" t="e">
        <f t="shared" si="53"/>
        <v>#DIV/0!</v>
      </c>
    </row>
    <row r="140" spans="1:14" ht="36.75" customHeight="1">
      <c r="A140" s="164" t="s">
        <v>9</v>
      </c>
      <c r="B140" s="165">
        <v>0</v>
      </c>
      <c r="C140" s="165">
        <v>0</v>
      </c>
      <c r="D140" s="73" t="e">
        <f t="shared" si="48"/>
        <v>#DIV/0!</v>
      </c>
      <c r="E140" s="165">
        <v>0</v>
      </c>
      <c r="F140" s="73" t="e">
        <f t="shared" si="49"/>
        <v>#DIV/0!</v>
      </c>
      <c r="G140" s="165">
        <v>0</v>
      </c>
      <c r="H140" s="73" t="e">
        <f t="shared" si="50"/>
        <v>#DIV/0!</v>
      </c>
      <c r="I140" s="165">
        <v>0</v>
      </c>
      <c r="J140" s="73" t="e">
        <f t="shared" si="51"/>
        <v>#DIV/0!</v>
      </c>
      <c r="K140" s="165">
        <v>0</v>
      </c>
      <c r="L140" s="73" t="e">
        <f t="shared" si="52"/>
        <v>#DIV/0!</v>
      </c>
      <c r="M140" s="165">
        <v>0</v>
      </c>
      <c r="N140" s="73" t="e">
        <f t="shared" si="53"/>
        <v>#DIV/0!</v>
      </c>
    </row>
    <row r="141" spans="1:14" ht="36.75" customHeight="1">
      <c r="A141" s="164" t="s">
        <v>10</v>
      </c>
      <c r="B141" s="165">
        <v>15.480216669999995</v>
      </c>
      <c r="C141" s="165">
        <v>18.15288944</v>
      </c>
      <c r="D141" s="73">
        <f t="shared" si="48"/>
        <v>17.265086316133612</v>
      </c>
      <c r="E141" s="165">
        <v>19.27861482</v>
      </c>
      <c r="F141" s="73">
        <f t="shared" si="49"/>
        <v>6.201356449180259</v>
      </c>
      <c r="G141" s="165">
        <v>18.590853699999997</v>
      </c>
      <c r="H141" s="73">
        <f t="shared" si="50"/>
        <v>-3.5674820334420922</v>
      </c>
      <c r="I141" s="165">
        <v>17.294903760000004</v>
      </c>
      <c r="J141" s="73">
        <f t="shared" si="51"/>
        <v>-6.970900642394884</v>
      </c>
      <c r="K141" s="165">
        <v>17.938870616119527</v>
      </c>
      <c r="L141" s="73">
        <f t="shared" si="52"/>
        <v>3.723448624264114</v>
      </c>
      <c r="M141" s="165">
        <v>18.632887580000002</v>
      </c>
      <c r="N141" s="73">
        <f t="shared" si="53"/>
        <v>3.8687885025317317</v>
      </c>
    </row>
    <row r="142" spans="1:14" ht="36.75" customHeight="1">
      <c r="A142" s="164" t="s">
        <v>11</v>
      </c>
      <c r="B142" s="182">
        <v>0.9675960000000001</v>
      </c>
      <c r="C142" s="182">
        <v>1.0515</v>
      </c>
      <c r="D142" s="73">
        <f t="shared" si="48"/>
        <v>8.671387645256901</v>
      </c>
      <c r="E142" s="182">
        <v>1.1843</v>
      </c>
      <c r="F142" s="73">
        <f t="shared" si="49"/>
        <v>12.629576795054664</v>
      </c>
      <c r="G142" s="182">
        <v>1.4864</v>
      </c>
      <c r="H142" s="73">
        <f t="shared" si="50"/>
        <v>25.50873933969434</v>
      </c>
      <c r="I142" s="182">
        <v>1.1408019999999999</v>
      </c>
      <c r="J142" s="73">
        <f t="shared" si="51"/>
        <v>-23.250672766415505</v>
      </c>
      <c r="K142" s="182">
        <v>0.9878024999999999</v>
      </c>
      <c r="L142" s="73">
        <f t="shared" si="52"/>
        <v>-13.411573612248223</v>
      </c>
      <c r="M142" s="182">
        <v>0.749801</v>
      </c>
      <c r="N142" s="73">
        <f t="shared" si="53"/>
        <v>-24.094037016508853</v>
      </c>
    </row>
    <row r="143" spans="1:14" ht="36.75" customHeight="1">
      <c r="A143" s="180" t="s">
        <v>3</v>
      </c>
      <c r="B143" s="182">
        <f>SUM(B134:B142)</f>
        <v>315.19579675</v>
      </c>
      <c r="C143" s="182">
        <f>SUM(C134:C142)</f>
        <v>343.78086947</v>
      </c>
      <c r="D143" s="73">
        <f t="shared" si="48"/>
        <v>9.068989185370546</v>
      </c>
      <c r="E143" s="182">
        <f>SUM(E134:E142)</f>
        <v>344.84116798</v>
      </c>
      <c r="F143" s="73">
        <f t="shared" si="49"/>
        <v>0.30842277862483625</v>
      </c>
      <c r="G143" s="182">
        <f>SUM(G134:G142)</f>
        <v>308.77616403</v>
      </c>
      <c r="H143" s="73">
        <f t="shared" si="50"/>
        <v>-10.458439217469444</v>
      </c>
      <c r="I143" s="182">
        <f>SUM(I134:I142)</f>
        <v>303.73426859</v>
      </c>
      <c r="J143" s="73">
        <f t="shared" si="51"/>
        <v>-1.6328641998124438</v>
      </c>
      <c r="K143" s="182">
        <f>SUM(K134:K142)</f>
        <v>311.4887584618984</v>
      </c>
      <c r="L143" s="73">
        <f t="shared" si="52"/>
        <v>2.553050700500935</v>
      </c>
      <c r="M143" s="182">
        <f>SUM(M134:M142)</f>
        <v>332.7598929950907</v>
      </c>
      <c r="N143" s="73">
        <f t="shared" si="53"/>
        <v>6.828861060099611</v>
      </c>
    </row>
    <row r="144" ht="36.75" customHeight="1"/>
    <row r="145" spans="1:14" ht="36.75" customHeight="1">
      <c r="A145" s="247" t="s">
        <v>166</v>
      </c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</row>
    <row r="146" spans="1:14" ht="36.75" customHeight="1">
      <c r="A146" s="247" t="s">
        <v>318</v>
      </c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</row>
    <row r="147" spans="1:14" ht="36.75" customHeight="1">
      <c r="A147" s="181"/>
      <c r="B147" s="181"/>
      <c r="C147" s="181"/>
      <c r="D147" s="181"/>
      <c r="E147" s="181"/>
      <c r="F147" s="181"/>
      <c r="G147" s="197"/>
      <c r="H147" s="197"/>
      <c r="I147" s="202"/>
      <c r="J147" s="202"/>
      <c r="K147" s="217"/>
      <c r="L147" s="217"/>
      <c r="M147" s="224"/>
      <c r="N147" s="224"/>
    </row>
    <row r="148" spans="1:14" ht="36.75" customHeight="1">
      <c r="A148" s="181"/>
      <c r="B148" s="181"/>
      <c r="C148" s="181"/>
      <c r="D148" s="181" t="s">
        <v>59</v>
      </c>
      <c r="E148" s="181"/>
      <c r="F148" s="186" t="s">
        <v>59</v>
      </c>
      <c r="G148" s="197"/>
      <c r="H148" s="186" t="s">
        <v>59</v>
      </c>
      <c r="I148" s="202"/>
      <c r="J148" s="186" t="s">
        <v>59</v>
      </c>
      <c r="K148" s="217"/>
      <c r="L148" s="186" t="s">
        <v>59</v>
      </c>
      <c r="M148" s="224"/>
      <c r="N148" s="186" t="s">
        <v>0</v>
      </c>
    </row>
    <row r="149" spans="1:14" ht="36.75" customHeight="1">
      <c r="A149" s="180" t="s">
        <v>1</v>
      </c>
      <c r="B149" s="180">
        <v>2557</v>
      </c>
      <c r="C149" s="180">
        <v>2558</v>
      </c>
      <c r="D149" s="73" t="s">
        <v>2</v>
      </c>
      <c r="E149" s="180">
        <v>2559</v>
      </c>
      <c r="F149" s="73" t="s">
        <v>2</v>
      </c>
      <c r="G149" s="180">
        <v>2560</v>
      </c>
      <c r="H149" s="73" t="s">
        <v>2</v>
      </c>
      <c r="I149" s="180">
        <v>2561</v>
      </c>
      <c r="J149" s="73" t="s">
        <v>2</v>
      </c>
      <c r="K149" s="180">
        <v>2562</v>
      </c>
      <c r="L149" s="73" t="s">
        <v>2</v>
      </c>
      <c r="M149" s="180">
        <v>2563</v>
      </c>
      <c r="N149" s="73" t="s">
        <v>2</v>
      </c>
    </row>
    <row r="150" spans="1:14" ht="36.75" customHeight="1">
      <c r="A150" s="164" t="s">
        <v>4</v>
      </c>
      <c r="B150" s="182">
        <v>209.22502693</v>
      </c>
      <c r="C150" s="182">
        <v>227.9645694</v>
      </c>
      <c r="D150" s="73">
        <f aca="true" t="shared" si="54" ref="D150:D159">(C150-B150)/B150*100</f>
        <v>8.956644788135037</v>
      </c>
      <c r="E150" s="182">
        <v>226.71695856999997</v>
      </c>
      <c r="F150" s="73">
        <f aca="true" t="shared" si="55" ref="F150:F159">(E150-C150)/C150*100</f>
        <v>-0.5472827787597477</v>
      </c>
      <c r="G150" s="182">
        <v>165.89593439</v>
      </c>
      <c r="H150" s="73">
        <f aca="true" t="shared" si="56" ref="H150:H159">(G150-E150)/E150*100</f>
        <v>-26.826852549374326</v>
      </c>
      <c r="I150" s="182">
        <v>145.63164031000002</v>
      </c>
      <c r="J150" s="73">
        <f aca="true" t="shared" si="57" ref="J150:J159">(I150-G150)/G150*100</f>
        <v>-12.215063711182479</v>
      </c>
      <c r="K150" s="182">
        <v>158.01853594117665</v>
      </c>
      <c r="L150" s="73">
        <f aca="true" t="shared" si="58" ref="L150:L159">(K150-I150)/I150*100</f>
        <v>8.505634905168382</v>
      </c>
      <c r="M150" s="182">
        <v>131.53357791</v>
      </c>
      <c r="N150" s="73">
        <f aca="true" t="shared" si="59" ref="N150:N159">(M150-K150)/K150*100</f>
        <v>-16.760665369685395</v>
      </c>
    </row>
    <row r="151" spans="1:14" ht="36.75" customHeight="1">
      <c r="A151" s="164" t="s">
        <v>5</v>
      </c>
      <c r="B151" s="182">
        <v>87.76353521</v>
      </c>
      <c r="C151" s="182">
        <v>83.47769282</v>
      </c>
      <c r="D151" s="73">
        <f t="shared" si="54"/>
        <v>-4.883397620372588</v>
      </c>
      <c r="E151" s="182">
        <v>83.21790905</v>
      </c>
      <c r="F151" s="73">
        <f t="shared" si="55"/>
        <v>-0.3112014254636398</v>
      </c>
      <c r="G151" s="182">
        <v>89.39819809000001</v>
      </c>
      <c r="H151" s="73">
        <f t="shared" si="56"/>
        <v>7.42663341407279</v>
      </c>
      <c r="I151" s="182">
        <v>96.4376169</v>
      </c>
      <c r="J151" s="73">
        <f t="shared" si="57"/>
        <v>7.874228967023675</v>
      </c>
      <c r="K151" s="182">
        <v>118.25972162</v>
      </c>
      <c r="L151" s="73">
        <f t="shared" si="58"/>
        <v>22.628208184186267</v>
      </c>
      <c r="M151" s="182">
        <v>163.17374409999996</v>
      </c>
      <c r="N151" s="73">
        <f t="shared" si="59"/>
        <v>37.979137668123975</v>
      </c>
    </row>
    <row r="152" spans="1:14" ht="36.75" customHeight="1">
      <c r="A152" s="164" t="s">
        <v>6</v>
      </c>
      <c r="B152" s="165">
        <v>0</v>
      </c>
      <c r="C152" s="165">
        <v>0</v>
      </c>
      <c r="D152" s="73" t="e">
        <f t="shared" si="54"/>
        <v>#DIV/0!</v>
      </c>
      <c r="E152" s="165">
        <v>0</v>
      </c>
      <c r="F152" s="73" t="e">
        <f t="shared" si="55"/>
        <v>#DIV/0!</v>
      </c>
      <c r="G152" s="165">
        <v>0</v>
      </c>
      <c r="H152" s="73" t="e">
        <f t="shared" si="56"/>
        <v>#DIV/0!</v>
      </c>
      <c r="I152" s="165">
        <v>0</v>
      </c>
      <c r="J152" s="73" t="e">
        <f t="shared" si="57"/>
        <v>#DIV/0!</v>
      </c>
      <c r="K152" s="165">
        <v>0</v>
      </c>
      <c r="L152" s="73" t="e">
        <f t="shared" si="58"/>
        <v>#DIV/0!</v>
      </c>
      <c r="M152" s="165">
        <v>0</v>
      </c>
      <c r="N152" s="73" t="e">
        <f t="shared" si="59"/>
        <v>#DIV/0!</v>
      </c>
    </row>
    <row r="153" spans="1:14" ht="36.75" customHeight="1">
      <c r="A153" s="164" t="s">
        <v>7</v>
      </c>
      <c r="B153" s="182">
        <v>173.34199153999998</v>
      </c>
      <c r="C153" s="182">
        <v>202.61585042</v>
      </c>
      <c r="D153" s="73">
        <f t="shared" si="54"/>
        <v>16.887921166663673</v>
      </c>
      <c r="E153" s="182">
        <v>240.32570691</v>
      </c>
      <c r="F153" s="73">
        <f t="shared" si="55"/>
        <v>18.611503696197364</v>
      </c>
      <c r="G153" s="182">
        <v>226.42844556000003</v>
      </c>
      <c r="H153" s="73">
        <f t="shared" si="56"/>
        <v>-5.782677820315073</v>
      </c>
      <c r="I153" s="182">
        <v>234.87712643</v>
      </c>
      <c r="J153" s="73">
        <f t="shared" si="57"/>
        <v>3.731280691833927</v>
      </c>
      <c r="K153" s="182">
        <v>261.59842363999996</v>
      </c>
      <c r="L153" s="73">
        <f t="shared" si="58"/>
        <v>11.376713269677904</v>
      </c>
      <c r="M153" s="182">
        <v>273.784498164</v>
      </c>
      <c r="N153" s="73">
        <f t="shared" si="59"/>
        <v>4.658313438757559</v>
      </c>
    </row>
    <row r="154" spans="1:14" ht="36.75" customHeight="1">
      <c r="A154" s="164" t="s">
        <v>8</v>
      </c>
      <c r="B154" s="182">
        <v>46.25786099</v>
      </c>
      <c r="C154" s="182">
        <v>43.17109872</v>
      </c>
      <c r="D154" s="73">
        <f t="shared" si="54"/>
        <v>-6.672946400758326</v>
      </c>
      <c r="E154" s="182">
        <v>43.79222922</v>
      </c>
      <c r="F154" s="73">
        <f t="shared" si="55"/>
        <v>1.4387646328589887</v>
      </c>
      <c r="G154" s="182">
        <v>43.33411263000001</v>
      </c>
      <c r="H154" s="73">
        <f t="shared" si="56"/>
        <v>-1.0461138840376119</v>
      </c>
      <c r="I154" s="182">
        <v>47.30725168</v>
      </c>
      <c r="J154" s="73">
        <f t="shared" si="57"/>
        <v>9.16861753677496</v>
      </c>
      <c r="K154" s="182">
        <v>43.84352829000001</v>
      </c>
      <c r="L154" s="73">
        <f t="shared" si="58"/>
        <v>-7.321759914166274</v>
      </c>
      <c r="M154" s="182">
        <v>41.52716660636363</v>
      </c>
      <c r="N154" s="73">
        <f t="shared" si="59"/>
        <v>-5.283246522303052</v>
      </c>
    </row>
    <row r="155" spans="1:14" ht="30" customHeight="1">
      <c r="A155" s="164" t="s">
        <v>314</v>
      </c>
      <c r="B155" s="165">
        <v>0</v>
      </c>
      <c r="C155" s="165">
        <v>0</v>
      </c>
      <c r="D155" s="73" t="e">
        <f t="shared" si="54"/>
        <v>#DIV/0!</v>
      </c>
      <c r="E155" s="165">
        <v>0</v>
      </c>
      <c r="F155" s="73" t="e">
        <f t="shared" si="55"/>
        <v>#DIV/0!</v>
      </c>
      <c r="G155" s="165">
        <v>0</v>
      </c>
      <c r="H155" s="73" t="e">
        <f t="shared" si="56"/>
        <v>#DIV/0!</v>
      </c>
      <c r="I155" s="165">
        <v>0</v>
      </c>
      <c r="J155" s="73" t="e">
        <f t="shared" si="57"/>
        <v>#DIV/0!</v>
      </c>
      <c r="K155" s="165">
        <v>0</v>
      </c>
      <c r="L155" s="73" t="e">
        <f t="shared" si="58"/>
        <v>#DIV/0!</v>
      </c>
      <c r="M155" s="165">
        <v>0</v>
      </c>
      <c r="N155" s="73" t="e">
        <f t="shared" si="59"/>
        <v>#DIV/0!</v>
      </c>
    </row>
    <row r="156" spans="1:14" ht="36.75" customHeight="1">
      <c r="A156" s="164" t="s">
        <v>9</v>
      </c>
      <c r="B156" s="165">
        <v>0</v>
      </c>
      <c r="C156" s="165">
        <v>0</v>
      </c>
      <c r="D156" s="73" t="e">
        <f t="shared" si="54"/>
        <v>#DIV/0!</v>
      </c>
      <c r="E156" s="165">
        <v>0</v>
      </c>
      <c r="F156" s="73" t="e">
        <f t="shared" si="55"/>
        <v>#DIV/0!</v>
      </c>
      <c r="G156" s="165">
        <v>0</v>
      </c>
      <c r="H156" s="73" t="e">
        <f t="shared" si="56"/>
        <v>#DIV/0!</v>
      </c>
      <c r="I156" s="165">
        <v>0</v>
      </c>
      <c r="J156" s="73" t="e">
        <f t="shared" si="57"/>
        <v>#DIV/0!</v>
      </c>
      <c r="K156" s="165">
        <v>0</v>
      </c>
      <c r="L156" s="73" t="e">
        <f t="shared" si="58"/>
        <v>#DIV/0!</v>
      </c>
      <c r="M156" s="165">
        <v>0</v>
      </c>
      <c r="N156" s="73" t="e">
        <f t="shared" si="59"/>
        <v>#DIV/0!</v>
      </c>
    </row>
    <row r="157" spans="1:14" ht="36.75" customHeight="1">
      <c r="A157" s="164" t="s">
        <v>10</v>
      </c>
      <c r="B157" s="165">
        <v>26.024447000000006</v>
      </c>
      <c r="C157" s="165">
        <v>28.225752099999998</v>
      </c>
      <c r="D157" s="73">
        <f t="shared" si="54"/>
        <v>8.458604711177884</v>
      </c>
      <c r="E157" s="165">
        <v>28.0122366</v>
      </c>
      <c r="F157" s="73">
        <f t="shared" si="55"/>
        <v>-0.7564563709180887</v>
      </c>
      <c r="G157" s="165">
        <v>28.756750300000004</v>
      </c>
      <c r="H157" s="73">
        <f t="shared" si="56"/>
        <v>2.657815977464657</v>
      </c>
      <c r="I157" s="165">
        <v>30.760946560000008</v>
      </c>
      <c r="J157" s="73">
        <f t="shared" si="57"/>
        <v>6.969481040422025</v>
      </c>
      <c r="K157" s="165">
        <v>32.77793903750824</v>
      </c>
      <c r="L157" s="73">
        <f t="shared" si="58"/>
        <v>6.5569909351587645</v>
      </c>
      <c r="M157" s="165">
        <v>32.838510299999996</v>
      </c>
      <c r="N157" s="73">
        <f t="shared" si="59"/>
        <v>0.1847927730368993</v>
      </c>
    </row>
    <row r="158" spans="1:14" ht="36.75" customHeight="1">
      <c r="A158" s="164" t="s">
        <v>11</v>
      </c>
      <c r="B158" s="182">
        <v>1.013524</v>
      </c>
      <c r="C158" s="182">
        <v>1.070001</v>
      </c>
      <c r="D158" s="73">
        <f t="shared" si="54"/>
        <v>5.572339678192118</v>
      </c>
      <c r="E158" s="182">
        <v>1.3645</v>
      </c>
      <c r="F158" s="73">
        <f t="shared" si="55"/>
        <v>27.523245305378225</v>
      </c>
      <c r="G158" s="182">
        <v>1.9002999999999999</v>
      </c>
      <c r="H158" s="73">
        <f t="shared" si="56"/>
        <v>39.26713081714912</v>
      </c>
      <c r="I158" s="182">
        <v>1.5876010000000003</v>
      </c>
      <c r="J158" s="73">
        <f t="shared" si="57"/>
        <v>-16.455243908856477</v>
      </c>
      <c r="K158" s="182">
        <v>1.4334079999999998</v>
      </c>
      <c r="L158" s="73">
        <f t="shared" si="58"/>
        <v>-9.712326963764854</v>
      </c>
      <c r="M158" s="182">
        <v>1.0982020000000001</v>
      </c>
      <c r="N158" s="73">
        <f t="shared" si="59"/>
        <v>-23.385246908068027</v>
      </c>
    </row>
    <row r="159" spans="1:14" ht="36.75" customHeight="1">
      <c r="A159" s="180" t="s">
        <v>3</v>
      </c>
      <c r="B159" s="182">
        <f>SUM(B150:B158)</f>
        <v>543.62638567</v>
      </c>
      <c r="C159" s="182">
        <f>SUM(C150:C158)</f>
        <v>586.5249644600001</v>
      </c>
      <c r="D159" s="73">
        <f t="shared" si="54"/>
        <v>7.8911877570344835</v>
      </c>
      <c r="E159" s="182">
        <f>SUM(E150:E158)</f>
        <v>623.42954035</v>
      </c>
      <c r="F159" s="73">
        <f t="shared" si="55"/>
        <v>6.292072482196409</v>
      </c>
      <c r="G159" s="182">
        <f>SUM(G150:G158)</f>
        <v>555.7137409700001</v>
      </c>
      <c r="H159" s="73">
        <f t="shared" si="56"/>
        <v>-10.861820782823916</v>
      </c>
      <c r="I159" s="182">
        <f>SUM(I150:I158)</f>
        <v>556.60218288</v>
      </c>
      <c r="J159" s="73">
        <f t="shared" si="57"/>
        <v>0.15987402227072725</v>
      </c>
      <c r="K159" s="182">
        <f>SUM(K150:K158)</f>
        <v>615.9315565286847</v>
      </c>
      <c r="L159" s="73">
        <f t="shared" si="58"/>
        <v>10.659206067374656</v>
      </c>
      <c r="M159" s="182">
        <f>SUM(M150:M158)</f>
        <v>643.9556990803636</v>
      </c>
      <c r="N159" s="73">
        <f t="shared" si="59"/>
        <v>4.549879325816581</v>
      </c>
    </row>
    <row r="162" spans="1:14" ht="36.75" customHeight="1">
      <c r="A162" s="248" t="s">
        <v>70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</row>
    <row r="163" spans="1:14" ht="36.75" customHeight="1">
      <c r="A163" s="248" t="s">
        <v>318</v>
      </c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</row>
    <row r="164" spans="1:14" ht="36.75" customHeight="1">
      <c r="A164" s="181"/>
      <c r="B164" s="181"/>
      <c r="C164" s="181"/>
      <c r="D164" s="181"/>
      <c r="E164" s="181"/>
      <c r="F164" s="181"/>
      <c r="G164" s="197"/>
      <c r="H164" s="197"/>
      <c r="I164" s="202"/>
      <c r="J164" s="202"/>
      <c r="K164" s="217"/>
      <c r="L164" s="217"/>
      <c r="M164" s="224"/>
      <c r="N164" s="224"/>
    </row>
    <row r="165" spans="1:14" ht="36.75" customHeight="1">
      <c r="A165" s="181"/>
      <c r="B165" s="181"/>
      <c r="C165" s="181"/>
      <c r="D165" s="181" t="s">
        <v>59</v>
      </c>
      <c r="E165" s="181"/>
      <c r="F165" s="186" t="s">
        <v>59</v>
      </c>
      <c r="G165" s="197"/>
      <c r="H165" s="186" t="s">
        <v>59</v>
      </c>
      <c r="I165" s="202"/>
      <c r="J165" s="186" t="s">
        <v>59</v>
      </c>
      <c r="K165" s="217"/>
      <c r="L165" s="186" t="s">
        <v>59</v>
      </c>
      <c r="M165" s="224"/>
      <c r="N165" s="186" t="s">
        <v>0</v>
      </c>
    </row>
    <row r="166" spans="1:14" ht="36.75" customHeight="1">
      <c r="A166" s="180" t="s">
        <v>1</v>
      </c>
      <c r="B166" s="180">
        <v>2557</v>
      </c>
      <c r="C166" s="180">
        <v>2558</v>
      </c>
      <c r="D166" s="73" t="s">
        <v>2</v>
      </c>
      <c r="E166" s="180">
        <v>2559</v>
      </c>
      <c r="F166" s="73" t="s">
        <v>2</v>
      </c>
      <c r="G166" s="180">
        <v>2560</v>
      </c>
      <c r="H166" s="73" t="s">
        <v>2</v>
      </c>
      <c r="I166" s="180">
        <v>2561</v>
      </c>
      <c r="J166" s="73" t="s">
        <v>2</v>
      </c>
      <c r="K166" s="180">
        <v>2562</v>
      </c>
      <c r="L166" s="73" t="s">
        <v>2</v>
      </c>
      <c r="M166" s="180">
        <v>2563</v>
      </c>
      <c r="N166" s="73" t="s">
        <v>2</v>
      </c>
    </row>
    <row r="167" spans="1:14" ht="36.75" customHeight="1">
      <c r="A167" s="164" t="s">
        <v>4</v>
      </c>
      <c r="B167" s="190">
        <f aca="true" t="shared" si="60" ref="B167:B172">B22+B38+B54+B70+B86+B102+B118+B134+B150</f>
        <v>5402.47043316</v>
      </c>
      <c r="C167" s="190">
        <f aca="true" t="shared" si="61" ref="C167:C172">C22+C38+C54+C70+C86+C102+C118+C134+C150</f>
        <v>5439.50924871</v>
      </c>
      <c r="D167" s="73">
        <f aca="true" t="shared" si="62" ref="D167:D176">(C167-B167)/B167*100</f>
        <v>0.6855903425710335</v>
      </c>
      <c r="E167" s="190">
        <f>E22+E38+E54+E70+E86+E102+E118+E134+E150</f>
        <v>5840.55592249</v>
      </c>
      <c r="F167" s="73">
        <f aca="true" t="shared" si="63" ref="F167:F176">(E167-C167)/C167*100</f>
        <v>7.372846619851037</v>
      </c>
      <c r="G167" s="190">
        <f>G22+G38+G54+G70+G86+G102+G118+G134+G150</f>
        <v>4964.77357221</v>
      </c>
      <c r="H167" s="73">
        <f aca="true" t="shared" si="64" ref="H167:H176">(G167-E167)/E167*100</f>
        <v>-14.994845728771459</v>
      </c>
      <c r="I167" s="190">
        <f aca="true" t="shared" si="65" ref="I167:K175">I22+I38+I54+I70+I86+I102+I118+I134+I150</f>
        <v>4451.7387278100005</v>
      </c>
      <c r="J167" s="73">
        <f aca="true" t="shared" si="66" ref="J167:J176">(I167-G167)/G167*100</f>
        <v>-10.333499341675493</v>
      </c>
      <c r="K167" s="190">
        <f t="shared" si="65"/>
        <v>4678.405301367355</v>
      </c>
      <c r="L167" s="73">
        <f aca="true" t="shared" si="67" ref="L167:L176">(K167-I167)/I167*100</f>
        <v>5.091641433073526</v>
      </c>
      <c r="M167" s="190">
        <f aca="true" t="shared" si="68" ref="M167:M175">M22+M38+M54+M70+M86+M102+M118+M134+M150</f>
        <v>4152.801092819999</v>
      </c>
      <c r="N167" s="73">
        <f aca="true" t="shared" si="69" ref="N167:N176">(M167-K167)/K167*100</f>
        <v>-11.234687349420911</v>
      </c>
    </row>
    <row r="168" spans="1:14" ht="36.75" customHeight="1">
      <c r="A168" s="164" t="s">
        <v>5</v>
      </c>
      <c r="B168" s="190">
        <f t="shared" si="60"/>
        <v>4073.95230786</v>
      </c>
      <c r="C168" s="190">
        <f t="shared" si="61"/>
        <v>4024.95737035</v>
      </c>
      <c r="D168" s="73">
        <f t="shared" si="62"/>
        <v>-1.2026389561672723</v>
      </c>
      <c r="E168" s="190">
        <f aca="true" t="shared" si="70" ref="E168:G175">E23+E39+E55+E71+E87+E103+E119+E135+E151</f>
        <v>4345.626038820001</v>
      </c>
      <c r="F168" s="73">
        <f t="shared" si="63"/>
        <v>7.9670078205602515</v>
      </c>
      <c r="G168" s="190">
        <f t="shared" si="70"/>
        <v>4543.08946813</v>
      </c>
      <c r="H168" s="73">
        <f t="shared" si="64"/>
        <v>4.543958167270591</v>
      </c>
      <c r="I168" s="190">
        <f t="shared" si="65"/>
        <v>4912.99497999</v>
      </c>
      <c r="J168" s="73">
        <f t="shared" si="66"/>
        <v>8.14215776411417</v>
      </c>
      <c r="K168" s="190">
        <f t="shared" si="65"/>
        <v>5151.679214559999</v>
      </c>
      <c r="L168" s="73">
        <f t="shared" si="67"/>
        <v>4.8582226430543916</v>
      </c>
      <c r="M168" s="190">
        <f t="shared" si="68"/>
        <v>5045.68055278</v>
      </c>
      <c r="N168" s="73">
        <f t="shared" si="69"/>
        <v>-2.057555553544939</v>
      </c>
    </row>
    <row r="169" spans="1:14" ht="36.75" customHeight="1">
      <c r="A169" s="164" t="s">
        <v>6</v>
      </c>
      <c r="B169" s="191">
        <f t="shared" si="60"/>
        <v>0</v>
      </c>
      <c r="C169" s="191">
        <f t="shared" si="61"/>
        <v>0</v>
      </c>
      <c r="D169" s="73" t="e">
        <f t="shared" si="62"/>
        <v>#DIV/0!</v>
      </c>
      <c r="E169" s="191">
        <f t="shared" si="70"/>
        <v>1.2741094899999998</v>
      </c>
      <c r="F169" s="73" t="e">
        <f t="shared" si="63"/>
        <v>#DIV/0!</v>
      </c>
      <c r="G169" s="191">
        <f t="shared" si="70"/>
        <v>0</v>
      </c>
      <c r="H169" s="73">
        <f t="shared" si="64"/>
        <v>-100</v>
      </c>
      <c r="I169" s="191">
        <f t="shared" si="65"/>
        <v>0</v>
      </c>
      <c r="J169" s="73" t="e">
        <f t="shared" si="66"/>
        <v>#DIV/0!</v>
      </c>
      <c r="K169" s="191">
        <f t="shared" si="65"/>
        <v>0</v>
      </c>
      <c r="L169" s="73" t="e">
        <f t="shared" si="67"/>
        <v>#DIV/0!</v>
      </c>
      <c r="M169" s="191">
        <f t="shared" si="68"/>
        <v>0</v>
      </c>
      <c r="N169" s="73" t="e">
        <f t="shared" si="69"/>
        <v>#DIV/0!</v>
      </c>
    </row>
    <row r="170" spans="1:14" ht="36.75" customHeight="1">
      <c r="A170" s="164" t="s">
        <v>7</v>
      </c>
      <c r="B170" s="190">
        <f t="shared" si="60"/>
        <v>7574.5565237</v>
      </c>
      <c r="C170" s="190">
        <f t="shared" si="61"/>
        <v>7873.486826120001</v>
      </c>
      <c r="D170" s="73">
        <f t="shared" si="62"/>
        <v>3.94650566649914</v>
      </c>
      <c r="E170" s="190">
        <f t="shared" si="70"/>
        <v>8246.740129369999</v>
      </c>
      <c r="F170" s="73">
        <f t="shared" si="63"/>
        <v>4.7406353943686526</v>
      </c>
      <c r="G170" s="190">
        <f t="shared" si="70"/>
        <v>8258.975056000001</v>
      </c>
      <c r="H170" s="73">
        <f t="shared" si="64"/>
        <v>0.1483607636237859</v>
      </c>
      <c r="I170" s="190">
        <f t="shared" si="65"/>
        <v>8767.17033537</v>
      </c>
      <c r="J170" s="73">
        <f t="shared" si="66"/>
        <v>6.153248749683575</v>
      </c>
      <c r="K170" s="190">
        <f t="shared" si="65"/>
        <v>9050.31651604</v>
      </c>
      <c r="L170" s="73">
        <f t="shared" si="67"/>
        <v>3.229618791911509</v>
      </c>
      <c r="M170" s="190">
        <f t="shared" si="68"/>
        <v>9127.353640031997</v>
      </c>
      <c r="N170" s="73">
        <f t="shared" si="69"/>
        <v>0.8512091688225809</v>
      </c>
    </row>
    <row r="171" spans="1:14" ht="36.75" customHeight="1">
      <c r="A171" s="164" t="s">
        <v>8</v>
      </c>
      <c r="B171" s="190">
        <f t="shared" si="60"/>
        <v>1343.5539423500002</v>
      </c>
      <c r="C171" s="190">
        <f t="shared" si="61"/>
        <v>1393.8605518200002</v>
      </c>
      <c r="D171" s="73">
        <f t="shared" si="62"/>
        <v>3.7442939865897085</v>
      </c>
      <c r="E171" s="190">
        <f t="shared" si="70"/>
        <v>1435.9979736500002</v>
      </c>
      <c r="F171" s="73">
        <f t="shared" si="63"/>
        <v>3.0230729878236424</v>
      </c>
      <c r="G171" s="190">
        <f t="shared" si="70"/>
        <v>1286.619021</v>
      </c>
      <c r="H171" s="73">
        <f t="shared" si="64"/>
        <v>-10.402448707522254</v>
      </c>
      <c r="I171" s="190">
        <f t="shared" si="65"/>
        <v>1378.7332729000002</v>
      </c>
      <c r="J171" s="73">
        <f t="shared" si="66"/>
        <v>7.1594038636554735</v>
      </c>
      <c r="K171" s="190">
        <f t="shared" si="65"/>
        <v>1313.8587446</v>
      </c>
      <c r="L171" s="73">
        <f t="shared" si="67"/>
        <v>-4.7053719218326036</v>
      </c>
      <c r="M171" s="190">
        <f t="shared" si="68"/>
        <v>1417.8814527936343</v>
      </c>
      <c r="N171" s="73">
        <f t="shared" si="69"/>
        <v>7.917343369001492</v>
      </c>
    </row>
    <row r="172" spans="1:14" ht="30" customHeight="1">
      <c r="A172" s="164" t="s">
        <v>314</v>
      </c>
      <c r="B172" s="191">
        <f t="shared" si="60"/>
        <v>0</v>
      </c>
      <c r="C172" s="191">
        <f t="shared" si="61"/>
        <v>0</v>
      </c>
      <c r="D172" s="73" t="e">
        <f t="shared" si="62"/>
        <v>#DIV/0!</v>
      </c>
      <c r="E172" s="191">
        <f t="shared" si="70"/>
        <v>0</v>
      </c>
      <c r="F172" s="73" t="e">
        <f>(E172-C172)/C172*100</f>
        <v>#DIV/0!</v>
      </c>
      <c r="G172" s="191">
        <f t="shared" si="70"/>
        <v>0</v>
      </c>
      <c r="H172" s="73" t="e">
        <f t="shared" si="64"/>
        <v>#DIV/0!</v>
      </c>
      <c r="I172" s="191">
        <f t="shared" si="65"/>
        <v>0</v>
      </c>
      <c r="J172" s="73" t="e">
        <f t="shared" si="66"/>
        <v>#DIV/0!</v>
      </c>
      <c r="K172" s="191">
        <f t="shared" si="65"/>
        <v>0</v>
      </c>
      <c r="L172" s="73" t="e">
        <f t="shared" si="67"/>
        <v>#DIV/0!</v>
      </c>
      <c r="M172" s="191">
        <f t="shared" si="68"/>
        <v>2.24526677</v>
      </c>
      <c r="N172" s="73" t="e">
        <f t="shared" si="69"/>
        <v>#DIV/0!</v>
      </c>
    </row>
    <row r="173" spans="1:14" ht="36.75" customHeight="1">
      <c r="A173" s="164" t="s">
        <v>9</v>
      </c>
      <c r="B173" s="183">
        <v>0</v>
      </c>
      <c r="C173" s="183">
        <v>0</v>
      </c>
      <c r="D173" s="73" t="e">
        <f t="shared" si="62"/>
        <v>#DIV/0!</v>
      </c>
      <c r="E173" s="191">
        <f t="shared" si="70"/>
        <v>0</v>
      </c>
      <c r="F173" s="73" t="e">
        <f t="shared" si="63"/>
        <v>#DIV/0!</v>
      </c>
      <c r="G173" s="191">
        <f t="shared" si="70"/>
        <v>0</v>
      </c>
      <c r="H173" s="73" t="e">
        <f t="shared" si="64"/>
        <v>#DIV/0!</v>
      </c>
      <c r="I173" s="191">
        <f t="shared" si="65"/>
        <v>0</v>
      </c>
      <c r="J173" s="73" t="e">
        <f t="shared" si="66"/>
        <v>#DIV/0!</v>
      </c>
      <c r="K173" s="191">
        <f t="shared" si="65"/>
        <v>0</v>
      </c>
      <c r="L173" s="73" t="e">
        <f t="shared" si="67"/>
        <v>#DIV/0!</v>
      </c>
      <c r="M173" s="191">
        <f t="shared" si="68"/>
        <v>0</v>
      </c>
      <c r="N173" s="73" t="e">
        <f t="shared" si="69"/>
        <v>#DIV/0!</v>
      </c>
    </row>
    <row r="174" spans="1:14" ht="36.75" customHeight="1">
      <c r="A174" s="164" t="s">
        <v>10</v>
      </c>
      <c r="B174" s="190">
        <f>B29+B45+B61+B77+B93+B109+B125+B141+B157</f>
        <v>591.3401871</v>
      </c>
      <c r="C174" s="190">
        <f>C29+C45+C61+C77+C93+C109+C125+C141+C157</f>
        <v>641.94890194</v>
      </c>
      <c r="D174" s="73">
        <f t="shared" si="62"/>
        <v>8.558308050767021</v>
      </c>
      <c r="E174" s="190">
        <f t="shared" si="70"/>
        <v>681.6714240900001</v>
      </c>
      <c r="F174" s="73">
        <f t="shared" si="63"/>
        <v>6.187801245544105</v>
      </c>
      <c r="G174" s="190">
        <f t="shared" si="70"/>
        <v>644.19166563</v>
      </c>
      <c r="H174" s="73">
        <f t="shared" si="64"/>
        <v>-5.4982147021981795</v>
      </c>
      <c r="I174" s="190">
        <f t="shared" si="65"/>
        <v>687.52184952</v>
      </c>
      <c r="J174" s="73">
        <f t="shared" si="66"/>
        <v>6.726287563441921</v>
      </c>
      <c r="K174" s="190">
        <f t="shared" si="65"/>
        <v>738.1937351857595</v>
      </c>
      <c r="L174" s="73">
        <f t="shared" si="67"/>
        <v>7.37022186293228</v>
      </c>
      <c r="M174" s="190">
        <f t="shared" si="68"/>
        <v>674.74572423</v>
      </c>
      <c r="N174" s="73">
        <f t="shared" si="69"/>
        <v>-8.595035142067879</v>
      </c>
    </row>
    <row r="175" spans="1:14" ht="36.75" customHeight="1">
      <c r="A175" s="164" t="s">
        <v>11</v>
      </c>
      <c r="B175" s="190">
        <f>B30+B46+B62+B78+B94+B110+B126+B142+B158</f>
        <v>20.445574320000002</v>
      </c>
      <c r="C175" s="190">
        <f>C30+C46+C62+C78+C94+C110+C126+C142+C158</f>
        <v>23.971408529999998</v>
      </c>
      <c r="D175" s="73">
        <f t="shared" si="62"/>
        <v>17.244975146288752</v>
      </c>
      <c r="E175" s="190">
        <f t="shared" si="70"/>
        <v>27.6775</v>
      </c>
      <c r="F175" s="73">
        <f t="shared" si="63"/>
        <v>15.460466018765068</v>
      </c>
      <c r="G175" s="190">
        <f t="shared" si="70"/>
        <v>36.289263160000004</v>
      </c>
      <c r="H175" s="73">
        <f t="shared" si="64"/>
        <v>31.11467133953575</v>
      </c>
      <c r="I175" s="190">
        <f t="shared" si="65"/>
        <v>31.4387616</v>
      </c>
      <c r="J175" s="73">
        <f t="shared" si="66"/>
        <v>-13.366216719843713</v>
      </c>
      <c r="K175" s="190">
        <f t="shared" si="65"/>
        <v>29.485813510000003</v>
      </c>
      <c r="L175" s="73">
        <f t="shared" si="67"/>
        <v>-6.211911635857807</v>
      </c>
      <c r="M175" s="190">
        <f t="shared" si="68"/>
        <v>22.593772350000005</v>
      </c>
      <c r="N175" s="73">
        <f t="shared" si="69"/>
        <v>-23.374091943105412</v>
      </c>
    </row>
    <row r="176" spans="1:14" ht="36.75" customHeight="1">
      <c r="A176" s="180" t="s">
        <v>3</v>
      </c>
      <c r="B176" s="182">
        <f>SUM(B167:B175)</f>
        <v>19006.318968490003</v>
      </c>
      <c r="C176" s="182">
        <f>SUM(C167:C175)</f>
        <v>19397.734307469997</v>
      </c>
      <c r="D176" s="73">
        <f t="shared" si="62"/>
        <v>2.059395823193905</v>
      </c>
      <c r="E176" s="182">
        <f>SUM(E167:E175)</f>
        <v>20579.543097910002</v>
      </c>
      <c r="F176" s="73">
        <f t="shared" si="63"/>
        <v>6.092509422530316</v>
      </c>
      <c r="G176" s="182">
        <f>SUM(G167:G175)</f>
        <v>19733.93804613</v>
      </c>
      <c r="H176" s="73">
        <f t="shared" si="64"/>
        <v>-4.1089593085566625</v>
      </c>
      <c r="I176" s="182">
        <f>SUM(I167:I175)</f>
        <v>20229.597927189996</v>
      </c>
      <c r="J176" s="73">
        <f t="shared" si="66"/>
        <v>2.5117129682952486</v>
      </c>
      <c r="K176" s="182">
        <f>SUM(K167:K175)</f>
        <v>20961.939325263113</v>
      </c>
      <c r="L176" s="73">
        <f t="shared" si="67"/>
        <v>3.620148065764562</v>
      </c>
      <c r="M176" s="182">
        <f>SUM(M167:M175)</f>
        <v>20443.301501775633</v>
      </c>
      <c r="N176" s="73">
        <f t="shared" si="69"/>
        <v>-2.474188172381657</v>
      </c>
    </row>
  </sheetData>
  <sheetProtection/>
  <mergeCells count="22">
    <mergeCell ref="A97:N97"/>
    <mergeCell ref="A98:N98"/>
    <mergeCell ref="A49:N49"/>
    <mergeCell ref="A50:N50"/>
    <mergeCell ref="A65:N65"/>
    <mergeCell ref="A66:N66"/>
    <mergeCell ref="A81:N81"/>
    <mergeCell ref="A82:N82"/>
    <mergeCell ref="A1:N1"/>
    <mergeCell ref="A2:N2"/>
    <mergeCell ref="A17:N17"/>
    <mergeCell ref="A18:N18"/>
    <mergeCell ref="A33:N33"/>
    <mergeCell ref="A34:N34"/>
    <mergeCell ref="A162:N162"/>
    <mergeCell ref="A163:N163"/>
    <mergeCell ref="A113:N113"/>
    <mergeCell ref="A114:N114"/>
    <mergeCell ref="A129:N129"/>
    <mergeCell ref="A130:N130"/>
    <mergeCell ref="A145:N145"/>
    <mergeCell ref="A146:N146"/>
  </mergeCells>
  <printOptions horizontalCentered="1"/>
  <pageMargins left="0.2362204724409449" right="0.15748031496062992" top="0.3937007874015748" bottom="0.2362204724409449" header="0.35433070866141736" footer="0.2362204724409449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8"/>
  <sheetViews>
    <sheetView zoomScale="74" zoomScaleNormal="74" zoomScalePageLayoutView="0" workbookViewId="0" topLeftCell="B226">
      <selection activeCell="J167" sqref="J167"/>
    </sheetView>
  </sheetViews>
  <sheetFormatPr defaultColWidth="9.140625" defaultRowHeight="30" customHeight="1"/>
  <cols>
    <col min="1" max="1" width="31.28125" style="2" customWidth="1"/>
    <col min="2" max="14" width="16.8515625" style="2" customWidth="1"/>
    <col min="15" max="16384" width="9.140625" style="2" customWidth="1"/>
  </cols>
  <sheetData>
    <row r="1" spans="1:14" ht="30" customHeight="1">
      <c r="A1" s="244" t="s">
        <v>106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0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0" customHeight="1">
      <c r="A4" s="1"/>
      <c r="B4" s="1"/>
      <c r="C4" s="1"/>
      <c r="D4" s="1" t="s">
        <v>59</v>
      </c>
      <c r="E4" s="1"/>
      <c r="F4" s="117" t="s">
        <v>59</v>
      </c>
      <c r="G4" s="1"/>
      <c r="H4" s="117" t="s">
        <v>59</v>
      </c>
      <c r="I4" s="1"/>
      <c r="J4" s="117" t="s">
        <v>59</v>
      </c>
      <c r="K4" s="1"/>
      <c r="L4" s="117" t="s">
        <v>59</v>
      </c>
      <c r="M4" s="1"/>
      <c r="N4" s="117" t="s">
        <v>0</v>
      </c>
    </row>
    <row r="5" spans="1:14" ht="30" customHeight="1">
      <c r="A5" s="3" t="s">
        <v>58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  <c r="M5" s="3">
        <v>2563</v>
      </c>
      <c r="N5" s="4" t="s">
        <v>2</v>
      </c>
    </row>
    <row r="6" spans="1:14" ht="30" customHeight="1">
      <c r="A6" s="5" t="s">
        <v>22</v>
      </c>
      <c r="B6" s="23">
        <f>B34</f>
        <v>2837.9044281754545</v>
      </c>
      <c r="C6" s="23">
        <f>C34</f>
        <v>3032.495744930909</v>
      </c>
      <c r="D6" s="34">
        <f aca="true" t="shared" si="0" ref="D6:D18">(C6-B6)/B6*100</f>
        <v>6.856866454821424</v>
      </c>
      <c r="E6" s="23">
        <f>E34</f>
        <v>3179.9344679940914</v>
      </c>
      <c r="F6" s="34">
        <f>(E6-C6)/C6*100</f>
        <v>4.861959767285395</v>
      </c>
      <c r="G6" s="23">
        <f>G34</f>
        <v>2982.042157828637</v>
      </c>
      <c r="H6" s="34">
        <f>(G6-E6)/E6*100</f>
        <v>-6.2231568655653895</v>
      </c>
      <c r="I6" s="23">
        <f>I34</f>
        <v>2904.23260238</v>
      </c>
      <c r="J6" s="34">
        <f>(I6-G6)/G6*100</f>
        <v>-2.609270806060417</v>
      </c>
      <c r="K6" s="23">
        <f>K34</f>
        <v>2986.9931529140995</v>
      </c>
      <c r="L6" s="34">
        <f>(K6-I6)/I6*100</f>
        <v>2.849652967406179</v>
      </c>
      <c r="M6" s="23">
        <f>M34</f>
        <v>2919.210280961272</v>
      </c>
      <c r="N6" s="34">
        <f>(M6-K6)/K6*100</f>
        <v>-2.269267737915594</v>
      </c>
    </row>
    <row r="7" spans="1:14" ht="30" customHeight="1">
      <c r="A7" s="5" t="s">
        <v>23</v>
      </c>
      <c r="B7" s="23">
        <f>B51</f>
        <v>521.37596803</v>
      </c>
      <c r="C7" s="23">
        <f>C51</f>
        <v>643.6431970054546</v>
      </c>
      <c r="D7" s="34">
        <f t="shared" si="0"/>
        <v>23.45087546659215</v>
      </c>
      <c r="E7" s="23">
        <f>E51</f>
        <v>613.3345742045456</v>
      </c>
      <c r="F7" s="34">
        <f aca="true" t="shared" si="1" ref="F7:F18">(E7-C7)/C7*100</f>
        <v>-4.7089168256449625</v>
      </c>
      <c r="G7" s="23">
        <f>G51</f>
        <v>723.7140199109091</v>
      </c>
      <c r="H7" s="34">
        <f aca="true" t="shared" si="2" ref="H7:H18">(G7-E7)/E7*100</f>
        <v>17.996612346453546</v>
      </c>
      <c r="I7" s="23">
        <f>I51</f>
        <v>629.32047788</v>
      </c>
      <c r="J7" s="34">
        <f aca="true" t="shared" si="3" ref="J7:J18">(I7-G7)/G7*100</f>
        <v>-13.042934009006647</v>
      </c>
      <c r="K7" s="23">
        <f>K51</f>
        <v>609.7753753920576</v>
      </c>
      <c r="L7" s="34">
        <f aca="true" t="shared" si="4" ref="L7:L18">(K7-I7)/I7*100</f>
        <v>-3.1057470994403675</v>
      </c>
      <c r="M7" s="23">
        <f>M51</f>
        <v>649.022296402818</v>
      </c>
      <c r="N7" s="34">
        <f aca="true" t="shared" si="5" ref="N7:N18">(M7-K7)/K7*100</f>
        <v>6.436291558268717</v>
      </c>
    </row>
    <row r="8" spans="1:14" ht="30" customHeight="1">
      <c r="A8" s="5" t="s">
        <v>24</v>
      </c>
      <c r="B8" s="23">
        <f>B68</f>
        <v>1075.5129631490909</v>
      </c>
      <c r="C8" s="23">
        <f>C68</f>
        <v>1218.5887025227273</v>
      </c>
      <c r="D8" s="34">
        <f t="shared" si="0"/>
        <v>13.30302323411446</v>
      </c>
      <c r="E8" s="23">
        <f>E68</f>
        <v>1549.4138652272727</v>
      </c>
      <c r="F8" s="34">
        <f t="shared" si="1"/>
        <v>27.14822171087503</v>
      </c>
      <c r="G8" s="23">
        <f>G68</f>
        <v>1508.1378678954543</v>
      </c>
      <c r="H8" s="34">
        <f t="shared" si="2"/>
        <v>-2.6639749558304056</v>
      </c>
      <c r="I8" s="23">
        <f>I68</f>
        <v>1559.9979630100001</v>
      </c>
      <c r="J8" s="34">
        <f t="shared" si="3"/>
        <v>3.4386839703796133</v>
      </c>
      <c r="K8" s="23">
        <f>K68</f>
        <v>1563.667889510789</v>
      </c>
      <c r="L8" s="34">
        <f t="shared" si="4"/>
        <v>0.23525200595184595</v>
      </c>
      <c r="M8" s="23">
        <f>M68</f>
        <v>1536.0906611881817</v>
      </c>
      <c r="N8" s="34">
        <f t="shared" si="5"/>
        <v>-1.7636243928520696</v>
      </c>
    </row>
    <row r="9" spans="1:14" ht="30" customHeight="1">
      <c r="A9" s="5" t="s">
        <v>25</v>
      </c>
      <c r="B9" s="23">
        <f>B86</f>
        <v>873.2864404063637</v>
      </c>
      <c r="C9" s="23">
        <f>C86</f>
        <v>963.54472103</v>
      </c>
      <c r="D9" s="34">
        <f t="shared" si="0"/>
        <v>10.33547258350155</v>
      </c>
      <c r="E9" s="23">
        <f>E86</f>
        <v>996.7941096863636</v>
      </c>
      <c r="F9" s="34">
        <f t="shared" si="1"/>
        <v>3.4507364246488788</v>
      </c>
      <c r="G9" s="23">
        <f>G86</f>
        <v>905.6667795663635</v>
      </c>
      <c r="H9" s="34">
        <f t="shared" si="2"/>
        <v>-9.142041393951745</v>
      </c>
      <c r="I9" s="23">
        <f>I86</f>
        <v>897.92744422</v>
      </c>
      <c r="J9" s="34">
        <f t="shared" si="3"/>
        <v>-0.8545455702890145</v>
      </c>
      <c r="K9" s="23">
        <f>K86</f>
        <v>1054.1607039560681</v>
      </c>
      <c r="L9" s="34">
        <f t="shared" si="4"/>
        <v>17.39931892512572</v>
      </c>
      <c r="M9" s="23">
        <f>M86</f>
        <v>1585.4554594886358</v>
      </c>
      <c r="N9" s="34">
        <f t="shared" si="5"/>
        <v>50.399787578755095</v>
      </c>
    </row>
    <row r="10" spans="1:14" ht="30" customHeight="1">
      <c r="A10" s="5" t="s">
        <v>26</v>
      </c>
      <c r="B10" s="23">
        <f>B103</f>
        <v>1194.0798407445452</v>
      </c>
      <c r="C10" s="23">
        <f>C103</f>
        <v>1208.910954172727</v>
      </c>
      <c r="D10" s="34">
        <f t="shared" si="0"/>
        <v>1.2420537490134853</v>
      </c>
      <c r="E10" s="23">
        <f>E103</f>
        <v>1299.9982886272726</v>
      </c>
      <c r="F10" s="34">
        <f t="shared" si="1"/>
        <v>7.534660360231221</v>
      </c>
      <c r="G10" s="23">
        <f>G103</f>
        <v>1116.304890986364</v>
      </c>
      <c r="H10" s="34">
        <f t="shared" si="2"/>
        <v>-14.130279958666629</v>
      </c>
      <c r="I10" s="23">
        <f>I103</f>
        <v>1074.00257221</v>
      </c>
      <c r="J10" s="34">
        <f t="shared" si="3"/>
        <v>-3.789495066978145</v>
      </c>
      <c r="K10" s="23">
        <f>K103</f>
        <v>1140.9065381427479</v>
      </c>
      <c r="L10" s="34">
        <f t="shared" si="4"/>
        <v>6.229404627502717</v>
      </c>
      <c r="M10" s="23">
        <f>M103</f>
        <v>1135.5209161124544</v>
      </c>
      <c r="N10" s="34">
        <f t="shared" si="5"/>
        <v>-0.4720476086551819</v>
      </c>
    </row>
    <row r="11" spans="1:14" ht="30" customHeight="1">
      <c r="A11" s="5" t="s">
        <v>27</v>
      </c>
      <c r="B11" s="23">
        <f>B122</f>
        <v>817.6695215536364</v>
      </c>
      <c r="C11" s="23">
        <f>C122</f>
        <v>1086.9106495445453</v>
      </c>
      <c r="D11" s="34">
        <f t="shared" si="0"/>
        <v>32.927866441607065</v>
      </c>
      <c r="E11" s="23">
        <f>E122</f>
        <v>1444.0630386018183</v>
      </c>
      <c r="F11" s="34">
        <f t="shared" si="1"/>
        <v>32.8594065397126</v>
      </c>
      <c r="G11" s="23">
        <f>G122</f>
        <v>1245.8027964781818</v>
      </c>
      <c r="H11" s="34">
        <f t="shared" si="2"/>
        <v>-13.72933430354935</v>
      </c>
      <c r="I11" s="23">
        <f>I122</f>
        <v>1220.65843177</v>
      </c>
      <c r="J11" s="34">
        <f t="shared" si="3"/>
        <v>-2.018326237448131</v>
      </c>
      <c r="K11" s="23">
        <f>K122</f>
        <v>1237.2173145419317</v>
      </c>
      <c r="L11" s="34">
        <f t="shared" si="4"/>
        <v>1.3565533437491295</v>
      </c>
      <c r="M11" s="23">
        <f>M122</f>
        <v>1205.8177682865455</v>
      </c>
      <c r="N11" s="34">
        <f t="shared" si="5"/>
        <v>-2.5379168143158104</v>
      </c>
    </row>
    <row r="12" spans="1:14" ht="30" customHeight="1">
      <c r="A12" s="5" t="s">
        <v>28</v>
      </c>
      <c r="B12" s="23">
        <f>B138</f>
        <v>6646.609443737544</v>
      </c>
      <c r="C12" s="23">
        <f>C138</f>
        <v>7126.840606009364</v>
      </c>
      <c r="D12" s="34">
        <f t="shared" si="0"/>
        <v>7.225205066386067</v>
      </c>
      <c r="E12" s="23">
        <f>E138</f>
        <v>7234.077274088274</v>
      </c>
      <c r="F12" s="34">
        <f t="shared" si="1"/>
        <v>1.5046873363280766</v>
      </c>
      <c r="G12" s="23">
        <f>G138</f>
        <v>7128.893884633729</v>
      </c>
      <c r="H12" s="34">
        <f t="shared" si="2"/>
        <v>-1.4539986990642386</v>
      </c>
      <c r="I12" s="23">
        <f>I138</f>
        <v>7156.362690139999</v>
      </c>
      <c r="J12" s="34">
        <f t="shared" si="3"/>
        <v>0.3853165154482021</v>
      </c>
      <c r="K12" s="23">
        <f>K138</f>
        <v>7183.599834500602</v>
      </c>
      <c r="L12" s="34">
        <f t="shared" si="4"/>
        <v>0.38060039072823604</v>
      </c>
      <c r="M12" s="23">
        <f>M138</f>
        <v>6888.413604273</v>
      </c>
      <c r="N12" s="34">
        <f t="shared" si="5"/>
        <v>-4.109168620583712</v>
      </c>
    </row>
    <row r="13" spans="1:14" ht="30" customHeight="1">
      <c r="A13" s="5" t="s">
        <v>29</v>
      </c>
      <c r="B13" s="23">
        <f>B156</f>
        <v>1013.4469611943637</v>
      </c>
      <c r="C13" s="23">
        <f>C156</f>
        <v>1114.73655997</v>
      </c>
      <c r="D13" s="34">
        <f t="shared" si="0"/>
        <v>9.994563371749106</v>
      </c>
      <c r="E13" s="23">
        <f>E156</f>
        <v>1254.1203494299998</v>
      </c>
      <c r="F13" s="34">
        <f t="shared" si="1"/>
        <v>12.503742540188242</v>
      </c>
      <c r="G13" s="23">
        <f>G156</f>
        <v>1172.709198035636</v>
      </c>
      <c r="H13" s="34">
        <f t="shared" si="2"/>
        <v>-6.491494331573941</v>
      </c>
      <c r="I13" s="23">
        <f>I156</f>
        <v>1174.78564093</v>
      </c>
      <c r="J13" s="34">
        <f t="shared" si="3"/>
        <v>0.17706375100000174</v>
      </c>
      <c r="K13" s="23">
        <f>K156</f>
        <v>1222.4537364395612</v>
      </c>
      <c r="L13" s="34">
        <f t="shared" si="4"/>
        <v>4.057599433359226</v>
      </c>
      <c r="M13" s="23">
        <f>M156</f>
        <v>1229.9226337592722</v>
      </c>
      <c r="N13" s="34">
        <f t="shared" si="5"/>
        <v>0.6109758673947389</v>
      </c>
    </row>
    <row r="14" spans="1:14" ht="30" customHeight="1">
      <c r="A14" s="5" t="s">
        <v>30</v>
      </c>
      <c r="B14" s="23">
        <f>B172</f>
        <v>1722.5652800727275</v>
      </c>
      <c r="C14" s="23">
        <f>C172</f>
        <v>1914.273709360909</v>
      </c>
      <c r="D14" s="34">
        <f t="shared" si="0"/>
        <v>11.129240296779194</v>
      </c>
      <c r="E14" s="23">
        <f>E172</f>
        <v>1993.199216110909</v>
      </c>
      <c r="F14" s="34">
        <f t="shared" si="1"/>
        <v>4.1230000894882375</v>
      </c>
      <c r="G14" s="23">
        <f>G172</f>
        <v>1889.5685621927273</v>
      </c>
      <c r="H14" s="34">
        <f t="shared" si="2"/>
        <v>-5.199212054697862</v>
      </c>
      <c r="I14" s="23">
        <f>I172</f>
        <v>1886.1896302100001</v>
      </c>
      <c r="J14" s="34">
        <f t="shared" si="3"/>
        <v>-0.17882029000345664</v>
      </c>
      <c r="K14" s="23">
        <f>K172</f>
        <v>2008.5660378530047</v>
      </c>
      <c r="L14" s="34">
        <f t="shared" si="4"/>
        <v>6.488022502243303</v>
      </c>
      <c r="M14" s="23">
        <f>M172</f>
        <v>2059.996979431818</v>
      </c>
      <c r="N14" s="34">
        <f t="shared" si="5"/>
        <v>2.560580066054933</v>
      </c>
    </row>
    <row r="15" spans="1:14" ht="30" customHeight="1">
      <c r="A15" s="5" t="s">
        <v>31</v>
      </c>
      <c r="B15" s="23">
        <f>B189</f>
        <v>1190.4530285136364</v>
      </c>
      <c r="C15" s="23">
        <f>C189</f>
        <v>1287.5982818543637</v>
      </c>
      <c r="D15" s="34">
        <f t="shared" si="0"/>
        <v>8.160360048982357</v>
      </c>
      <c r="E15" s="23">
        <f>E189</f>
        <v>1392.3192751014547</v>
      </c>
      <c r="F15" s="34">
        <f t="shared" si="1"/>
        <v>8.133048538731714</v>
      </c>
      <c r="G15" s="23">
        <f>G189</f>
        <v>1400.0888218320906</v>
      </c>
      <c r="H15" s="34">
        <f t="shared" si="2"/>
        <v>0.558029100765686</v>
      </c>
      <c r="I15" s="23">
        <f>I189</f>
        <v>1338.4764378099999</v>
      </c>
      <c r="J15" s="34">
        <f t="shared" si="3"/>
        <v>-4.400605380269208</v>
      </c>
      <c r="K15" s="23">
        <f>K189</f>
        <v>1387.2927565761909</v>
      </c>
      <c r="L15" s="34">
        <f t="shared" si="4"/>
        <v>3.647155630626095</v>
      </c>
      <c r="M15" s="23">
        <f>M189</f>
        <v>1281.915107360636</v>
      </c>
      <c r="N15" s="34">
        <f t="shared" si="5"/>
        <v>-7.595920090841145</v>
      </c>
    </row>
    <row r="16" spans="1:14" ht="30" customHeight="1">
      <c r="A16" s="5" t="s">
        <v>32</v>
      </c>
      <c r="B16" s="23">
        <f>B205</f>
        <v>1168.3971867427272</v>
      </c>
      <c r="C16" s="23">
        <f>C205</f>
        <v>1365.9666471545456</v>
      </c>
      <c r="D16" s="34">
        <f t="shared" si="0"/>
        <v>16.909443351417607</v>
      </c>
      <c r="E16" s="23">
        <f>E205</f>
        <v>1889.42490296</v>
      </c>
      <c r="F16" s="34">
        <f t="shared" si="1"/>
        <v>38.321452203527365</v>
      </c>
      <c r="G16" s="23">
        <f>G205</f>
        <v>2280.849002710909</v>
      </c>
      <c r="H16" s="34">
        <f t="shared" si="2"/>
        <v>20.71657355302656</v>
      </c>
      <c r="I16" s="23">
        <f>I205</f>
        <v>2061.48426395</v>
      </c>
      <c r="J16" s="34">
        <f t="shared" si="3"/>
        <v>-9.617679140538582</v>
      </c>
      <c r="K16" s="23">
        <f>K205</f>
        <v>2129.3158369077532</v>
      </c>
      <c r="L16" s="34">
        <f t="shared" si="4"/>
        <v>3.2904239990550166</v>
      </c>
      <c r="M16" s="23">
        <f>M205</f>
        <v>3160.210851330728</v>
      </c>
      <c r="N16" s="34">
        <f t="shared" si="5"/>
        <v>48.41437782757802</v>
      </c>
    </row>
    <row r="17" spans="1:14" ht="30" customHeight="1">
      <c r="A17" s="5" t="s">
        <v>309</v>
      </c>
      <c r="B17" s="23">
        <f>B222</f>
        <v>330.91937470636367</v>
      </c>
      <c r="C17" s="23">
        <f>C222</f>
        <v>379.0766701809091</v>
      </c>
      <c r="D17" s="34">
        <f t="shared" si="0"/>
        <v>14.552576595817964</v>
      </c>
      <c r="E17" s="23">
        <f>E222</f>
        <v>411.68565721454553</v>
      </c>
      <c r="F17" s="34">
        <f t="shared" si="1"/>
        <v>8.602214168989676</v>
      </c>
      <c r="G17" s="23">
        <f>G222</f>
        <v>418.21849046999995</v>
      </c>
      <c r="H17" s="34">
        <f t="shared" si="2"/>
        <v>1.5868498552160892</v>
      </c>
      <c r="I17" s="23">
        <f>I222</f>
        <v>413.98344075999995</v>
      </c>
      <c r="J17" s="34">
        <f t="shared" si="3"/>
        <v>-1.0126404753746274</v>
      </c>
      <c r="K17" s="23">
        <f>K222</f>
        <v>561.1913032736016</v>
      </c>
      <c r="L17" s="34">
        <f t="shared" si="4"/>
        <v>35.55887700323333</v>
      </c>
      <c r="M17" s="23">
        <f>M222</f>
        <v>390.2333583007272</v>
      </c>
      <c r="N17" s="34">
        <f t="shared" si="5"/>
        <v>-30.46339884022153</v>
      </c>
    </row>
    <row r="18" spans="1:14" ht="30" customHeight="1">
      <c r="A18" s="3" t="s">
        <v>127</v>
      </c>
      <c r="B18" s="23">
        <f>SUM(B6:B17)</f>
        <v>19392.22043702646</v>
      </c>
      <c r="C18" s="23">
        <f>SUM(C6:C17)</f>
        <v>21342.586443736454</v>
      </c>
      <c r="D18" s="34">
        <f t="shared" si="0"/>
        <v>10.057466152695294</v>
      </c>
      <c r="E18" s="23">
        <f>SUM(E6:E17)</f>
        <v>23258.365019246543</v>
      </c>
      <c r="F18" s="34">
        <f t="shared" si="1"/>
        <v>8.976318688273718</v>
      </c>
      <c r="G18" s="23">
        <f>SUM(G6:G17)</f>
        <v>22771.996472541</v>
      </c>
      <c r="H18" s="34">
        <f t="shared" si="2"/>
        <v>-2.0911553598160006</v>
      </c>
      <c r="I18" s="23">
        <f>SUM(I6:I17)</f>
        <v>22317.42159527</v>
      </c>
      <c r="J18" s="34">
        <f t="shared" si="3"/>
        <v>-1.9962012457675211</v>
      </c>
      <c r="K18" s="23">
        <f>SUM(K6:K17)</f>
        <v>23085.140480008406</v>
      </c>
      <c r="L18" s="34">
        <f t="shared" si="4"/>
        <v>3.439998126401474</v>
      </c>
      <c r="M18" s="23">
        <f>SUM(M6:M17)</f>
        <v>24041.80991689609</v>
      </c>
      <c r="N18" s="34">
        <f t="shared" si="5"/>
        <v>4.144091900658587</v>
      </c>
    </row>
    <row r="20" spans="1:14" ht="30" customHeight="1">
      <c r="A20" s="246" t="s">
        <v>178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</row>
    <row r="21" spans="1:14" ht="30" customHeight="1">
      <c r="A21" s="244" t="s">
        <v>318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</row>
    <row r="22" spans="1:14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0" customHeight="1">
      <c r="A23" s="1"/>
      <c r="B23" s="1"/>
      <c r="C23" s="1"/>
      <c r="D23" s="1" t="s">
        <v>59</v>
      </c>
      <c r="E23" s="1"/>
      <c r="F23" s="117" t="s">
        <v>59</v>
      </c>
      <c r="G23" s="1"/>
      <c r="H23" s="117" t="s">
        <v>59</v>
      </c>
      <c r="I23" s="1"/>
      <c r="J23" s="117" t="s">
        <v>59</v>
      </c>
      <c r="K23" s="1"/>
      <c r="L23" s="117" t="s">
        <v>59</v>
      </c>
      <c r="M23" s="1"/>
      <c r="N23" s="117" t="s">
        <v>0</v>
      </c>
    </row>
    <row r="24" spans="1:14" ht="30" customHeight="1">
      <c r="A24" s="3" t="s">
        <v>1</v>
      </c>
      <c r="B24" s="3">
        <v>2557</v>
      </c>
      <c r="C24" s="3">
        <v>2558</v>
      </c>
      <c r="D24" s="4" t="s">
        <v>2</v>
      </c>
      <c r="E24" s="3">
        <v>2559</v>
      </c>
      <c r="F24" s="4" t="s">
        <v>2</v>
      </c>
      <c r="G24" s="3">
        <v>2560</v>
      </c>
      <c r="H24" s="4" t="s">
        <v>2</v>
      </c>
      <c r="I24" s="3">
        <v>2561</v>
      </c>
      <c r="J24" s="4" t="s">
        <v>2</v>
      </c>
      <c r="K24" s="3">
        <v>2562</v>
      </c>
      <c r="L24" s="4" t="s">
        <v>2</v>
      </c>
      <c r="M24" s="3">
        <v>2563</v>
      </c>
      <c r="N24" s="4" t="s">
        <v>2</v>
      </c>
    </row>
    <row r="25" spans="1:14" ht="30" customHeight="1">
      <c r="A25" s="5" t="s">
        <v>4</v>
      </c>
      <c r="B25" s="46">
        <v>940.5557902099999</v>
      </c>
      <c r="C25" s="44">
        <v>924.4025054100001</v>
      </c>
      <c r="D25" s="4">
        <f aca="true" t="shared" si="6" ref="D25:D34">(C25-B25)/B25*100</f>
        <v>-1.7174191013584899</v>
      </c>
      <c r="E25" s="44">
        <v>1023.1717697500002</v>
      </c>
      <c r="F25" s="4">
        <f aca="true" t="shared" si="7" ref="F25:F34">(E25-C25)/C25*100</f>
        <v>10.684659957319452</v>
      </c>
      <c r="G25" s="44">
        <v>873.1026468300001</v>
      </c>
      <c r="H25" s="4">
        <f aca="true" t="shared" si="8" ref="H25:H34">(G25-E25)/E25*100</f>
        <v>-14.667050768676665</v>
      </c>
      <c r="I25" s="44">
        <v>817.0101807799999</v>
      </c>
      <c r="J25" s="4">
        <f aca="true" t="shared" si="9" ref="J25:J34">(I25-G25)/G25*100</f>
        <v>-6.424498454294785</v>
      </c>
      <c r="K25" s="44">
        <v>808.3920626790866</v>
      </c>
      <c r="L25" s="4">
        <f aca="true" t="shared" si="10" ref="L25:L34">(K25-I25)/I25*100</f>
        <v>-1.0548360722611296</v>
      </c>
      <c r="M25" s="44">
        <v>682.60239036</v>
      </c>
      <c r="N25" s="4">
        <f aca="true" t="shared" si="11" ref="N25:N34">(M25-K25)/K25*100</f>
        <v>-15.560478402299987</v>
      </c>
    </row>
    <row r="26" spans="1:14" ht="30" customHeight="1">
      <c r="A26" s="5" t="s">
        <v>5</v>
      </c>
      <c r="B26" s="44">
        <v>426.50341828</v>
      </c>
      <c r="C26" s="44">
        <v>462.63930811000006</v>
      </c>
      <c r="D26" s="4">
        <f t="shared" si="6"/>
        <v>8.472590905772483</v>
      </c>
      <c r="E26" s="44">
        <v>508.94270068</v>
      </c>
      <c r="F26" s="4">
        <f t="shared" si="7"/>
        <v>10.008529703012293</v>
      </c>
      <c r="G26" s="44">
        <v>528.02077092</v>
      </c>
      <c r="H26" s="4">
        <f t="shared" si="8"/>
        <v>3.7485693801109194</v>
      </c>
      <c r="I26" s="44">
        <v>539.95452115</v>
      </c>
      <c r="J26" s="4">
        <f t="shared" si="9"/>
        <v>2.260091058389076</v>
      </c>
      <c r="K26" s="44">
        <v>608.2713832400001</v>
      </c>
      <c r="L26" s="4">
        <f t="shared" si="10"/>
        <v>12.652336338345352</v>
      </c>
      <c r="M26" s="44">
        <v>543.6652358199999</v>
      </c>
      <c r="N26" s="4">
        <f t="shared" si="11"/>
        <v>-10.621270242218369</v>
      </c>
    </row>
    <row r="27" spans="1:14" ht="30" customHeight="1">
      <c r="A27" s="5" t="s">
        <v>6</v>
      </c>
      <c r="B27" s="46">
        <v>0</v>
      </c>
      <c r="C27" s="46">
        <v>0</v>
      </c>
      <c r="D27" s="4" t="e">
        <f t="shared" si="6"/>
        <v>#DIV/0!</v>
      </c>
      <c r="E27" s="46">
        <v>0.02862701</v>
      </c>
      <c r="F27" s="4" t="e">
        <f t="shared" si="7"/>
        <v>#DIV/0!</v>
      </c>
      <c r="G27" s="228">
        <v>0</v>
      </c>
      <c r="H27" s="4">
        <f t="shared" si="8"/>
        <v>-100</v>
      </c>
      <c r="I27" s="229">
        <v>0</v>
      </c>
      <c r="J27" s="4" t="e">
        <f t="shared" si="9"/>
        <v>#DIV/0!</v>
      </c>
      <c r="K27" s="228">
        <v>0</v>
      </c>
      <c r="L27" s="4" t="e">
        <f t="shared" si="10"/>
        <v>#DIV/0!</v>
      </c>
      <c r="M27" s="228">
        <v>0</v>
      </c>
      <c r="N27" s="4" t="e">
        <f t="shared" si="11"/>
        <v>#DIV/0!</v>
      </c>
    </row>
    <row r="28" spans="1:14" ht="30" customHeight="1">
      <c r="A28" s="5" t="s">
        <v>7</v>
      </c>
      <c r="B28" s="44">
        <v>1107.9347727</v>
      </c>
      <c r="C28" s="44">
        <v>1218.52746474</v>
      </c>
      <c r="D28" s="4">
        <f t="shared" si="6"/>
        <v>9.981877522490723</v>
      </c>
      <c r="E28" s="44">
        <v>1250.192024575</v>
      </c>
      <c r="F28" s="4">
        <f t="shared" si="7"/>
        <v>2.5985922148875353</v>
      </c>
      <c r="G28" s="44">
        <v>1212.5585337950001</v>
      </c>
      <c r="H28" s="4">
        <f t="shared" si="8"/>
        <v>-3.010216833913438</v>
      </c>
      <c r="I28" s="44">
        <v>1184.37575656</v>
      </c>
      <c r="J28" s="4">
        <f t="shared" si="9"/>
        <v>-2.324240558251262</v>
      </c>
      <c r="K28" s="44">
        <v>1225.61388446</v>
      </c>
      <c r="L28" s="4">
        <f t="shared" si="10"/>
        <v>3.481844986406643</v>
      </c>
      <c r="M28" s="44">
        <v>1376.639229024</v>
      </c>
      <c r="N28" s="4">
        <f t="shared" si="11"/>
        <v>12.322424417584104</v>
      </c>
    </row>
    <row r="29" spans="1:14" ht="30" customHeight="1">
      <c r="A29" s="30" t="s">
        <v>8</v>
      </c>
      <c r="B29" s="44">
        <v>230.91227856545456</v>
      </c>
      <c r="C29" s="44">
        <v>294.2109623509091</v>
      </c>
      <c r="D29" s="4">
        <f t="shared" si="6"/>
        <v>27.412437389080562</v>
      </c>
      <c r="E29" s="44">
        <v>255.55420583909094</v>
      </c>
      <c r="F29" s="4">
        <f t="shared" si="7"/>
        <v>-13.139128536519909</v>
      </c>
      <c r="G29" s="44">
        <v>227.63109143363639</v>
      </c>
      <c r="H29" s="4">
        <f t="shared" si="8"/>
        <v>-10.926493779967869</v>
      </c>
      <c r="I29" s="44">
        <v>230.20187298999997</v>
      </c>
      <c r="J29" s="4">
        <f t="shared" si="9"/>
        <v>1.1293631024534585</v>
      </c>
      <c r="K29" s="44">
        <v>211.70096598</v>
      </c>
      <c r="L29" s="4">
        <f t="shared" si="10"/>
        <v>-8.036818627797892</v>
      </c>
      <c r="M29" s="44">
        <v>200.8364541272724</v>
      </c>
      <c r="N29" s="4">
        <f t="shared" si="11"/>
        <v>-5.132008634176009</v>
      </c>
    </row>
    <row r="30" spans="1:14" ht="30" customHeight="1">
      <c r="A30" s="5" t="s">
        <v>314</v>
      </c>
      <c r="B30" s="6">
        <v>0</v>
      </c>
      <c r="C30" s="6">
        <v>0</v>
      </c>
      <c r="D30" s="4" t="e">
        <f t="shared" si="6"/>
        <v>#DIV/0!</v>
      </c>
      <c r="E30" s="6">
        <v>0</v>
      </c>
      <c r="F30" s="4" t="e">
        <f t="shared" si="7"/>
        <v>#DIV/0!</v>
      </c>
      <c r="G30" s="6">
        <v>0</v>
      </c>
      <c r="H30" s="4" t="e">
        <f t="shared" si="8"/>
        <v>#DIV/0!</v>
      </c>
      <c r="I30" s="6">
        <v>0</v>
      </c>
      <c r="J30" s="4" t="e">
        <f t="shared" si="9"/>
        <v>#DIV/0!</v>
      </c>
      <c r="K30" s="6">
        <v>0</v>
      </c>
      <c r="L30" s="4" t="e">
        <f t="shared" si="10"/>
        <v>#DIV/0!</v>
      </c>
      <c r="M30" s="6">
        <v>0</v>
      </c>
      <c r="N30" s="4" t="e">
        <f t="shared" si="11"/>
        <v>#DIV/0!</v>
      </c>
    </row>
    <row r="31" spans="1:14" ht="30" customHeight="1">
      <c r="A31" s="5" t="s">
        <v>9</v>
      </c>
      <c r="B31" s="46">
        <v>0</v>
      </c>
      <c r="C31" s="46">
        <v>0</v>
      </c>
      <c r="D31" s="4" t="e">
        <f t="shared" si="6"/>
        <v>#DIV/0!</v>
      </c>
      <c r="E31" s="46">
        <v>0</v>
      </c>
      <c r="F31" s="4" t="e">
        <f t="shared" si="7"/>
        <v>#DIV/0!</v>
      </c>
      <c r="G31" s="46">
        <v>0</v>
      </c>
      <c r="H31" s="4" t="e">
        <f t="shared" si="8"/>
        <v>#DIV/0!</v>
      </c>
      <c r="I31" s="46">
        <v>0</v>
      </c>
      <c r="J31" s="4" t="e">
        <f t="shared" si="9"/>
        <v>#DIV/0!</v>
      </c>
      <c r="K31" s="46">
        <v>0</v>
      </c>
      <c r="L31" s="4" t="e">
        <f t="shared" si="10"/>
        <v>#DIV/0!</v>
      </c>
      <c r="M31" s="46">
        <v>0</v>
      </c>
      <c r="N31" s="4" t="e">
        <f t="shared" si="11"/>
        <v>#DIV/0!</v>
      </c>
    </row>
    <row r="32" spans="1:14" ht="30" customHeight="1">
      <c r="A32" s="5" t="s">
        <v>10</v>
      </c>
      <c r="B32" s="38">
        <v>128.36376646</v>
      </c>
      <c r="C32" s="38">
        <v>129.14398629</v>
      </c>
      <c r="D32" s="4">
        <f t="shared" si="6"/>
        <v>0.6078193648541161</v>
      </c>
      <c r="E32" s="38">
        <v>137.72154014</v>
      </c>
      <c r="F32" s="4">
        <f t="shared" si="7"/>
        <v>6.641853094683513</v>
      </c>
      <c r="G32" s="38">
        <v>135.48916188999996</v>
      </c>
      <c r="H32" s="4">
        <f t="shared" si="8"/>
        <v>-1.6209361641837061</v>
      </c>
      <c r="I32" s="38">
        <v>127.71066590000001</v>
      </c>
      <c r="J32" s="4">
        <f t="shared" si="9"/>
        <v>-5.741046650148377</v>
      </c>
      <c r="K32" s="38">
        <v>128.2538470550124</v>
      </c>
      <c r="L32" s="4">
        <f t="shared" si="10"/>
        <v>0.4253216841244086</v>
      </c>
      <c r="M32" s="38">
        <v>111.77666577000002</v>
      </c>
      <c r="N32" s="4">
        <f t="shared" si="11"/>
        <v>-12.847319330658943</v>
      </c>
    </row>
    <row r="33" spans="1:14" ht="30" customHeight="1">
      <c r="A33" s="5" t="s">
        <v>11</v>
      </c>
      <c r="B33" s="44">
        <v>3.63440196</v>
      </c>
      <c r="C33" s="44">
        <v>3.57151803</v>
      </c>
      <c r="D33" s="4">
        <f t="shared" si="6"/>
        <v>-1.7302414727951534</v>
      </c>
      <c r="E33" s="44">
        <v>4.3236</v>
      </c>
      <c r="F33" s="4">
        <f t="shared" si="7"/>
        <v>21.057767696611624</v>
      </c>
      <c r="G33" s="44">
        <v>5.239952959999999</v>
      </c>
      <c r="H33" s="4">
        <f t="shared" si="8"/>
        <v>21.1942122305486</v>
      </c>
      <c r="I33" s="44">
        <v>4.979605</v>
      </c>
      <c r="J33" s="4">
        <f t="shared" si="9"/>
        <v>-4.9685171219552124</v>
      </c>
      <c r="K33" s="44">
        <v>4.7610095</v>
      </c>
      <c r="L33" s="4">
        <f t="shared" si="10"/>
        <v>-4.38981605970755</v>
      </c>
      <c r="M33" s="44">
        <v>3.6903058600000005</v>
      </c>
      <c r="N33" s="4">
        <f t="shared" si="11"/>
        <v>-22.48900448528825</v>
      </c>
    </row>
    <row r="34" spans="1:14" ht="30" customHeight="1">
      <c r="A34" s="3" t="s">
        <v>3</v>
      </c>
      <c r="B34" s="44">
        <f>SUM(B25:B33)</f>
        <v>2837.9044281754545</v>
      </c>
      <c r="C34" s="44">
        <f>SUM(C25:C33)</f>
        <v>3032.495744930909</v>
      </c>
      <c r="D34" s="4">
        <f t="shared" si="6"/>
        <v>6.856866454821424</v>
      </c>
      <c r="E34" s="44">
        <f>SUM(E25:E33)</f>
        <v>3179.9344679940914</v>
      </c>
      <c r="F34" s="4">
        <f t="shared" si="7"/>
        <v>4.861959767285395</v>
      </c>
      <c r="G34" s="44">
        <f>SUM(G25:G33)</f>
        <v>2982.042157828637</v>
      </c>
      <c r="H34" s="4">
        <f t="shared" si="8"/>
        <v>-6.2231568655653895</v>
      </c>
      <c r="I34" s="44">
        <f>SUM(I25:I33)</f>
        <v>2904.23260238</v>
      </c>
      <c r="J34" s="4">
        <f t="shared" si="9"/>
        <v>-2.609270806060417</v>
      </c>
      <c r="K34" s="44">
        <f>SUM(K25:K33)</f>
        <v>2986.9931529140995</v>
      </c>
      <c r="L34" s="4">
        <f t="shared" si="10"/>
        <v>2.849652967406179</v>
      </c>
      <c r="M34" s="44">
        <f>SUM(M25:M33)</f>
        <v>2919.210280961272</v>
      </c>
      <c r="N34" s="4">
        <f t="shared" si="11"/>
        <v>-2.269267737915594</v>
      </c>
    </row>
    <row r="35" spans="1:14" ht="30" customHeight="1">
      <c r="A35" s="14"/>
      <c r="B35" s="45"/>
      <c r="C35" s="45"/>
      <c r="D35" s="10"/>
      <c r="E35" s="45"/>
      <c r="F35" s="10"/>
      <c r="G35" s="45"/>
      <c r="H35" s="10"/>
      <c r="I35" s="45"/>
      <c r="J35" s="10"/>
      <c r="K35" s="45"/>
      <c r="L35" s="10"/>
      <c r="M35" s="45"/>
      <c r="N35" s="10"/>
    </row>
    <row r="36" spans="1:14" ht="30" customHeight="1">
      <c r="A36" s="14"/>
      <c r="B36" s="45"/>
      <c r="C36" s="45"/>
      <c r="D36" s="10"/>
      <c r="E36" s="45"/>
      <c r="F36" s="10"/>
      <c r="G36" s="45"/>
      <c r="H36" s="10"/>
      <c r="I36" s="45"/>
      <c r="J36" s="10"/>
      <c r="K36" s="45"/>
      <c r="L36" s="10"/>
      <c r="M36" s="45"/>
      <c r="N36" s="10"/>
    </row>
    <row r="37" spans="1:14" ht="30" customHeight="1">
      <c r="A37" s="246" t="s">
        <v>168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</row>
    <row r="38" spans="1:14" ht="30" customHeight="1">
      <c r="A38" s="244" t="s">
        <v>318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</row>
    <row r="39" spans="1:14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0" customHeight="1">
      <c r="A40" s="1"/>
      <c r="B40" s="1"/>
      <c r="C40" s="1"/>
      <c r="D40" s="1" t="s">
        <v>59</v>
      </c>
      <c r="E40" s="1"/>
      <c r="F40" s="117" t="s">
        <v>59</v>
      </c>
      <c r="G40" s="1"/>
      <c r="H40" s="117" t="s">
        <v>59</v>
      </c>
      <c r="I40" s="1"/>
      <c r="J40" s="117" t="s">
        <v>59</v>
      </c>
      <c r="K40" s="1"/>
      <c r="L40" s="117" t="s">
        <v>59</v>
      </c>
      <c r="M40" s="1"/>
      <c r="N40" s="117" t="s">
        <v>0</v>
      </c>
    </row>
    <row r="41" spans="1:14" ht="30" customHeight="1">
      <c r="A41" s="3" t="s">
        <v>1</v>
      </c>
      <c r="B41" s="3">
        <v>2557</v>
      </c>
      <c r="C41" s="3">
        <v>2558</v>
      </c>
      <c r="D41" s="4" t="s">
        <v>2</v>
      </c>
      <c r="E41" s="3">
        <v>2559</v>
      </c>
      <c r="F41" s="4" t="s">
        <v>2</v>
      </c>
      <c r="G41" s="3">
        <v>2560</v>
      </c>
      <c r="H41" s="4" t="s">
        <v>2</v>
      </c>
      <c r="I41" s="3">
        <v>2561</v>
      </c>
      <c r="J41" s="4" t="s">
        <v>2</v>
      </c>
      <c r="K41" s="3">
        <v>2562</v>
      </c>
      <c r="L41" s="4" t="s">
        <v>2</v>
      </c>
      <c r="M41" s="3">
        <v>2563</v>
      </c>
      <c r="N41" s="4" t="s">
        <v>2</v>
      </c>
    </row>
    <row r="42" spans="1:14" ht="30" customHeight="1">
      <c r="A42" s="5" t="s">
        <v>4</v>
      </c>
      <c r="B42" s="46">
        <v>217.11315764999998</v>
      </c>
      <c r="C42" s="46">
        <v>206.3947518</v>
      </c>
      <c r="D42" s="4">
        <f aca="true" t="shared" si="12" ref="D42:D51">(C42-B42)/B42*100</f>
        <v>-4.936783180722158</v>
      </c>
      <c r="E42" s="46">
        <v>218.56674203</v>
      </c>
      <c r="F42" s="4">
        <f aca="true" t="shared" si="13" ref="F42:F51">(E42-C42)/C42*100</f>
        <v>5.8974320441029775</v>
      </c>
      <c r="G42" s="46">
        <v>182.76438924</v>
      </c>
      <c r="H42" s="4">
        <f aca="true" t="shared" si="14" ref="H42:H51">(G42-E42)/E42*100</f>
        <v>-16.380512633109493</v>
      </c>
      <c r="I42" s="46">
        <v>170.62188262</v>
      </c>
      <c r="J42" s="4">
        <f aca="true" t="shared" si="15" ref="J42:J51">(I42-G42)/G42*100</f>
        <v>-6.643803352771791</v>
      </c>
      <c r="K42" s="46">
        <v>137.35879995290293</v>
      </c>
      <c r="L42" s="4">
        <f aca="true" t="shared" si="16" ref="L42:L51">(K42-I42)/I42*100</f>
        <v>-19.495203168739412</v>
      </c>
      <c r="M42" s="46">
        <v>118.06904142999997</v>
      </c>
      <c r="N42" s="4">
        <f aca="true" t="shared" si="17" ref="N42:N51">(M42-K42)/K42*100</f>
        <v>-14.043336524137484</v>
      </c>
    </row>
    <row r="43" spans="1:14" ht="30" customHeight="1">
      <c r="A43" s="5" t="s">
        <v>5</v>
      </c>
      <c r="B43" s="46">
        <v>69.25233711</v>
      </c>
      <c r="C43" s="46">
        <v>78.94885251</v>
      </c>
      <c r="D43" s="4">
        <f t="shared" si="12"/>
        <v>14.00171576101195</v>
      </c>
      <c r="E43" s="46">
        <v>94.57082328999999</v>
      </c>
      <c r="F43" s="4">
        <f t="shared" si="13"/>
        <v>19.78745768093495</v>
      </c>
      <c r="G43" s="46">
        <v>108.02449071000001</v>
      </c>
      <c r="H43" s="4">
        <f t="shared" si="14"/>
        <v>14.226023367423322</v>
      </c>
      <c r="I43" s="46">
        <v>134.46177484999998</v>
      </c>
      <c r="J43" s="4">
        <f t="shared" si="15"/>
        <v>24.473417061481808</v>
      </c>
      <c r="K43" s="46">
        <v>137.45314851999998</v>
      </c>
      <c r="L43" s="4">
        <f t="shared" si="16"/>
        <v>2.224701907539935</v>
      </c>
      <c r="M43" s="46">
        <v>136.46444894999996</v>
      </c>
      <c r="N43" s="4">
        <f t="shared" si="17"/>
        <v>-0.7192993253669726</v>
      </c>
    </row>
    <row r="44" spans="1:14" ht="30" customHeight="1">
      <c r="A44" s="5" t="s">
        <v>6</v>
      </c>
      <c r="B44" s="46">
        <v>0</v>
      </c>
      <c r="C44" s="46">
        <v>0</v>
      </c>
      <c r="D44" s="4" t="e">
        <f t="shared" si="12"/>
        <v>#DIV/0!</v>
      </c>
      <c r="E44" s="46">
        <v>0</v>
      </c>
      <c r="F44" s="4" t="e">
        <f t="shared" si="13"/>
        <v>#DIV/0!</v>
      </c>
      <c r="G44" s="46">
        <v>0</v>
      </c>
      <c r="H44" s="4" t="e">
        <f t="shared" si="14"/>
        <v>#DIV/0!</v>
      </c>
      <c r="I44" s="46">
        <v>0</v>
      </c>
      <c r="J44" s="4" t="e">
        <f t="shared" si="15"/>
        <v>#DIV/0!</v>
      </c>
      <c r="K44" s="46">
        <v>0</v>
      </c>
      <c r="L44" s="4" t="e">
        <f t="shared" si="16"/>
        <v>#DIV/0!</v>
      </c>
      <c r="M44" s="46">
        <v>0</v>
      </c>
      <c r="N44" s="4" t="e">
        <f t="shared" si="17"/>
        <v>#DIV/0!</v>
      </c>
    </row>
    <row r="45" spans="1:14" ht="30" customHeight="1">
      <c r="A45" s="5" t="s">
        <v>7</v>
      </c>
      <c r="B45" s="46">
        <v>182.37967781</v>
      </c>
      <c r="C45" s="46">
        <v>295.68355761999993</v>
      </c>
      <c r="D45" s="4">
        <f t="shared" si="12"/>
        <v>62.12527687873095</v>
      </c>
      <c r="E45" s="46">
        <v>242.41543206000003</v>
      </c>
      <c r="F45" s="4">
        <f t="shared" si="13"/>
        <v>-18.01524778339479</v>
      </c>
      <c r="G45" s="46">
        <v>365.74434665999996</v>
      </c>
      <c r="H45" s="4">
        <f t="shared" si="14"/>
        <v>50.875026210985986</v>
      </c>
      <c r="I45" s="46">
        <v>265.8368112</v>
      </c>
      <c r="J45" s="4">
        <f t="shared" si="15"/>
        <v>-27.31622139135212</v>
      </c>
      <c r="K45" s="46">
        <v>280.89712778</v>
      </c>
      <c r="L45" s="4">
        <f t="shared" si="16"/>
        <v>5.665248733618576</v>
      </c>
      <c r="M45" s="46">
        <v>344.202152031</v>
      </c>
      <c r="N45" s="4">
        <f t="shared" si="17"/>
        <v>22.536728926819364</v>
      </c>
    </row>
    <row r="46" spans="1:14" ht="30" customHeight="1">
      <c r="A46" s="5" t="s">
        <v>8</v>
      </c>
      <c r="B46" s="46">
        <v>28.82682227</v>
      </c>
      <c r="C46" s="46">
        <v>37.654893295454556</v>
      </c>
      <c r="D46" s="4">
        <f t="shared" si="12"/>
        <v>30.624502911796508</v>
      </c>
      <c r="E46" s="46">
        <v>32.171029874545454</v>
      </c>
      <c r="F46" s="4">
        <f t="shared" si="13"/>
        <v>-14.563481505260507</v>
      </c>
      <c r="G46" s="46">
        <v>39.6449940809091</v>
      </c>
      <c r="H46" s="4">
        <f t="shared" si="14"/>
        <v>23.23197061303045</v>
      </c>
      <c r="I46" s="46">
        <v>30.758855429999997</v>
      </c>
      <c r="J46" s="4">
        <f t="shared" si="15"/>
        <v>-22.41427664933917</v>
      </c>
      <c r="K46" s="46">
        <v>25.78839044</v>
      </c>
      <c r="L46" s="4">
        <f t="shared" si="16"/>
        <v>-16.159460163631962</v>
      </c>
      <c r="M46" s="46">
        <v>24.668888181818197</v>
      </c>
      <c r="N46" s="4">
        <f t="shared" si="17"/>
        <v>-4.3411094646890405</v>
      </c>
    </row>
    <row r="47" spans="1:14" ht="30" customHeight="1">
      <c r="A47" s="5" t="s">
        <v>314</v>
      </c>
      <c r="B47" s="6">
        <v>0</v>
      </c>
      <c r="C47" s="6">
        <v>0</v>
      </c>
      <c r="D47" s="4" t="e">
        <f t="shared" si="12"/>
        <v>#DIV/0!</v>
      </c>
      <c r="E47" s="6">
        <v>0</v>
      </c>
      <c r="F47" s="4" t="e">
        <f t="shared" si="13"/>
        <v>#DIV/0!</v>
      </c>
      <c r="G47" s="6">
        <v>0</v>
      </c>
      <c r="H47" s="4" t="e">
        <f t="shared" si="14"/>
        <v>#DIV/0!</v>
      </c>
      <c r="I47" s="6">
        <v>0</v>
      </c>
      <c r="J47" s="4" t="e">
        <f t="shared" si="15"/>
        <v>#DIV/0!</v>
      </c>
      <c r="K47" s="6">
        <v>0</v>
      </c>
      <c r="L47" s="4" t="e">
        <f t="shared" si="16"/>
        <v>#DIV/0!</v>
      </c>
      <c r="M47" s="6">
        <v>0</v>
      </c>
      <c r="N47" s="4" t="e">
        <f t="shared" si="17"/>
        <v>#DIV/0!</v>
      </c>
    </row>
    <row r="48" spans="1:14" ht="30" customHeight="1">
      <c r="A48" s="5" t="s">
        <v>9</v>
      </c>
      <c r="B48" s="46">
        <v>0</v>
      </c>
      <c r="C48" s="46">
        <v>0</v>
      </c>
      <c r="D48" s="4" t="e">
        <f t="shared" si="12"/>
        <v>#DIV/0!</v>
      </c>
      <c r="E48" s="46">
        <v>0</v>
      </c>
      <c r="F48" s="4" t="e">
        <f t="shared" si="13"/>
        <v>#DIV/0!</v>
      </c>
      <c r="G48" s="46">
        <v>0</v>
      </c>
      <c r="H48" s="4" t="e">
        <f t="shared" si="14"/>
        <v>#DIV/0!</v>
      </c>
      <c r="I48" s="46">
        <v>0</v>
      </c>
      <c r="J48" s="4" t="e">
        <f t="shared" si="15"/>
        <v>#DIV/0!</v>
      </c>
      <c r="K48" s="46">
        <v>0</v>
      </c>
      <c r="L48" s="4" t="e">
        <f t="shared" si="16"/>
        <v>#DIV/0!</v>
      </c>
      <c r="M48" s="46">
        <v>0</v>
      </c>
      <c r="N48" s="4" t="e">
        <f t="shared" si="17"/>
        <v>#DIV/0!</v>
      </c>
    </row>
    <row r="49" spans="1:14" ht="30" customHeight="1">
      <c r="A49" s="5" t="s">
        <v>10</v>
      </c>
      <c r="B49" s="54">
        <v>22.68257319</v>
      </c>
      <c r="C49" s="54">
        <v>23.82304078</v>
      </c>
      <c r="D49" s="4">
        <f t="shared" si="12"/>
        <v>5.027946258331903</v>
      </c>
      <c r="E49" s="54">
        <v>24.298646950000002</v>
      </c>
      <c r="F49" s="4">
        <f t="shared" si="13"/>
        <v>1.9964125251352673</v>
      </c>
      <c r="G49" s="54">
        <v>25.872499219999998</v>
      </c>
      <c r="H49" s="4">
        <f t="shared" si="14"/>
        <v>6.477118965671445</v>
      </c>
      <c r="I49" s="54">
        <v>26.049853279999997</v>
      </c>
      <c r="J49" s="4">
        <f t="shared" si="15"/>
        <v>0.6854925706709482</v>
      </c>
      <c r="K49" s="54">
        <v>26.85500119915484</v>
      </c>
      <c r="L49" s="4">
        <f t="shared" si="16"/>
        <v>3.090796368411809</v>
      </c>
      <c r="M49" s="54">
        <v>24.414417309999997</v>
      </c>
      <c r="N49" s="4">
        <f t="shared" si="17"/>
        <v>-9.088005139361723</v>
      </c>
    </row>
    <row r="50" spans="1:14" ht="30" customHeight="1">
      <c r="A50" s="5" t="s">
        <v>11</v>
      </c>
      <c r="B50" s="46">
        <v>1.1214000000000002</v>
      </c>
      <c r="C50" s="46">
        <v>1.138101</v>
      </c>
      <c r="D50" s="4">
        <f t="shared" si="12"/>
        <v>1.4892990904226728</v>
      </c>
      <c r="E50" s="46">
        <v>1.3119</v>
      </c>
      <c r="F50" s="4">
        <f t="shared" si="13"/>
        <v>15.270964527752811</v>
      </c>
      <c r="G50" s="46">
        <v>1.6632999999999998</v>
      </c>
      <c r="H50" s="4">
        <f t="shared" si="14"/>
        <v>26.78557816906774</v>
      </c>
      <c r="I50" s="46">
        <v>1.5913004999999998</v>
      </c>
      <c r="J50" s="4">
        <f t="shared" si="15"/>
        <v>-4.328714002284615</v>
      </c>
      <c r="K50" s="46">
        <v>1.4229075000000002</v>
      </c>
      <c r="L50" s="4">
        <f t="shared" si="16"/>
        <v>-10.58209935835498</v>
      </c>
      <c r="M50" s="46">
        <v>1.2033485</v>
      </c>
      <c r="N50" s="4">
        <f t="shared" si="17"/>
        <v>-15.430307310910951</v>
      </c>
    </row>
    <row r="51" spans="1:14" ht="30" customHeight="1">
      <c r="A51" s="3" t="s">
        <v>3</v>
      </c>
      <c r="B51" s="44">
        <f>SUM(B42:B50)</f>
        <v>521.37596803</v>
      </c>
      <c r="C51" s="44">
        <f>SUM(C42:C50)</f>
        <v>643.6431970054546</v>
      </c>
      <c r="D51" s="4">
        <f t="shared" si="12"/>
        <v>23.45087546659215</v>
      </c>
      <c r="E51" s="44">
        <f>SUM(E42:E50)</f>
        <v>613.3345742045456</v>
      </c>
      <c r="F51" s="4">
        <f t="shared" si="13"/>
        <v>-4.7089168256449625</v>
      </c>
      <c r="G51" s="44">
        <f>SUM(G42:G50)</f>
        <v>723.7140199109091</v>
      </c>
      <c r="H51" s="4">
        <f t="shared" si="14"/>
        <v>17.996612346453546</v>
      </c>
      <c r="I51" s="44">
        <f>SUM(I42:I50)</f>
        <v>629.32047788</v>
      </c>
      <c r="J51" s="4">
        <f t="shared" si="15"/>
        <v>-13.042934009006647</v>
      </c>
      <c r="K51" s="44">
        <f>SUM(K42:K50)</f>
        <v>609.7753753920576</v>
      </c>
      <c r="L51" s="4">
        <f t="shared" si="16"/>
        <v>-3.1057470994403675</v>
      </c>
      <c r="M51" s="44">
        <f>SUM(M42:M50)</f>
        <v>649.022296402818</v>
      </c>
      <c r="N51" s="4">
        <f t="shared" si="17"/>
        <v>6.436291558268717</v>
      </c>
    </row>
    <row r="52" ht="30" customHeight="1">
      <c r="A52" s="13"/>
    </row>
    <row r="53" ht="30" customHeight="1">
      <c r="A53" s="13"/>
    </row>
    <row r="54" spans="1:14" ht="30" customHeight="1">
      <c r="A54" s="246" t="s">
        <v>169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</row>
    <row r="55" spans="1:14" ht="30" customHeight="1">
      <c r="A55" s="244" t="s">
        <v>318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</row>
    <row r="56" spans="1:14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0" customHeight="1">
      <c r="A57" s="1"/>
      <c r="B57" s="1"/>
      <c r="C57" s="1"/>
      <c r="D57" s="1" t="s">
        <v>59</v>
      </c>
      <c r="E57" s="1"/>
      <c r="F57" s="117" t="s">
        <v>59</v>
      </c>
      <c r="G57" s="1"/>
      <c r="H57" s="117" t="s">
        <v>59</v>
      </c>
      <c r="I57" s="1"/>
      <c r="J57" s="117" t="s">
        <v>59</v>
      </c>
      <c r="K57" s="1"/>
      <c r="L57" s="117" t="s">
        <v>59</v>
      </c>
      <c r="M57" s="1"/>
      <c r="N57" s="117" t="s">
        <v>0</v>
      </c>
    </row>
    <row r="58" spans="1:14" ht="30" customHeight="1">
      <c r="A58" s="3" t="s">
        <v>1</v>
      </c>
      <c r="B58" s="3">
        <v>2557</v>
      </c>
      <c r="C58" s="3">
        <v>2558</v>
      </c>
      <c r="D58" s="4" t="s">
        <v>2</v>
      </c>
      <c r="E58" s="3">
        <v>2559</v>
      </c>
      <c r="F58" s="4" t="s">
        <v>2</v>
      </c>
      <c r="G58" s="3">
        <v>2560</v>
      </c>
      <c r="H58" s="4" t="s">
        <v>2</v>
      </c>
      <c r="I58" s="3">
        <v>2561</v>
      </c>
      <c r="J58" s="4" t="s">
        <v>2</v>
      </c>
      <c r="K58" s="3">
        <v>2562</v>
      </c>
      <c r="L58" s="4" t="s">
        <v>2</v>
      </c>
      <c r="M58" s="3">
        <v>2563</v>
      </c>
      <c r="N58" s="4" t="s">
        <v>2</v>
      </c>
    </row>
    <row r="59" spans="1:14" ht="30" customHeight="1">
      <c r="A59" s="5" t="s">
        <v>4</v>
      </c>
      <c r="B59" s="46">
        <v>234.63195851000003</v>
      </c>
      <c r="C59" s="46">
        <v>285.92307093000005</v>
      </c>
      <c r="D59" s="4">
        <f aca="true" t="shared" si="18" ref="D59:D68">(C59-B59)/B59*100</f>
        <v>21.860241352336487</v>
      </c>
      <c r="E59" s="46">
        <v>296.7477415</v>
      </c>
      <c r="F59" s="4">
        <f aca="true" t="shared" si="19" ref="F59:F68">(E59-C59)/C59*100</f>
        <v>3.78586818293165</v>
      </c>
      <c r="G59" s="46">
        <v>222.37894188999996</v>
      </c>
      <c r="H59" s="4">
        <f aca="true" t="shared" si="20" ref="H59:H68">(G59-E59)/E59*100</f>
        <v>-25.061285802574524</v>
      </c>
      <c r="I59" s="46">
        <v>193.83947671999996</v>
      </c>
      <c r="J59" s="4">
        <f aca="true" t="shared" si="21" ref="J59:J68">(I59-G59)/G59*100</f>
        <v>-12.833708501103077</v>
      </c>
      <c r="K59" s="46">
        <v>193.12512316523862</v>
      </c>
      <c r="L59" s="4">
        <f aca="true" t="shared" si="22" ref="L59:L68">(K59-I59)/I59*100</f>
        <v>-0.3685284168370022</v>
      </c>
      <c r="M59" s="46">
        <v>179.40244016999995</v>
      </c>
      <c r="N59" s="4">
        <f aca="true" t="shared" si="23" ref="N59:N68">(M59-K59)/K59*100</f>
        <v>-7.105591841356388</v>
      </c>
    </row>
    <row r="60" spans="1:14" ht="30" customHeight="1">
      <c r="A60" s="5" t="s">
        <v>5</v>
      </c>
      <c r="B60" s="46">
        <v>187.14676217</v>
      </c>
      <c r="C60" s="46">
        <v>235.28150680000005</v>
      </c>
      <c r="D60" s="4">
        <f t="shared" si="18"/>
        <v>25.72031921464691</v>
      </c>
      <c r="E60" s="46">
        <v>204.2871756</v>
      </c>
      <c r="F60" s="4">
        <f t="shared" si="19"/>
        <v>-13.17329679733249</v>
      </c>
      <c r="G60" s="46">
        <v>183.89495111</v>
      </c>
      <c r="H60" s="4">
        <f t="shared" si="20"/>
        <v>-9.982136387224113</v>
      </c>
      <c r="I60" s="46">
        <v>198.68670694999997</v>
      </c>
      <c r="J60" s="4">
        <f t="shared" si="21"/>
        <v>8.043589968466307</v>
      </c>
      <c r="K60" s="46">
        <v>194.99000941999998</v>
      </c>
      <c r="L60" s="4">
        <f t="shared" si="22"/>
        <v>-1.8605661076914815</v>
      </c>
      <c r="M60" s="46">
        <v>201.43734917</v>
      </c>
      <c r="N60" s="4">
        <f t="shared" si="23"/>
        <v>3.3064974811672205</v>
      </c>
    </row>
    <row r="61" spans="1:14" ht="30" customHeight="1">
      <c r="A61" s="5" t="s">
        <v>6</v>
      </c>
      <c r="B61" s="46">
        <v>0</v>
      </c>
      <c r="C61" s="46">
        <v>0</v>
      </c>
      <c r="D61" s="4" t="e">
        <f t="shared" si="18"/>
        <v>#DIV/0!</v>
      </c>
      <c r="E61" s="46">
        <v>0.016165</v>
      </c>
      <c r="F61" s="4" t="e">
        <f t="shared" si="19"/>
        <v>#DIV/0!</v>
      </c>
      <c r="G61" s="46">
        <v>0</v>
      </c>
      <c r="H61" s="4">
        <f t="shared" si="20"/>
        <v>-100</v>
      </c>
      <c r="I61" s="46">
        <v>0</v>
      </c>
      <c r="J61" s="4" t="e">
        <f t="shared" si="21"/>
        <v>#DIV/0!</v>
      </c>
      <c r="K61" s="46">
        <v>0</v>
      </c>
      <c r="L61" s="4" t="e">
        <f t="shared" si="22"/>
        <v>#DIV/0!</v>
      </c>
      <c r="M61" s="46">
        <v>0</v>
      </c>
      <c r="N61" s="4" t="e">
        <f t="shared" si="23"/>
        <v>#DIV/0!</v>
      </c>
    </row>
    <row r="62" spans="1:14" ht="30" customHeight="1">
      <c r="A62" s="5" t="s">
        <v>7</v>
      </c>
      <c r="B62" s="46">
        <v>567.09537242</v>
      </c>
      <c r="C62" s="46">
        <v>605.1489842000001</v>
      </c>
      <c r="D62" s="4">
        <f t="shared" si="18"/>
        <v>6.710266673066233</v>
      </c>
      <c r="E62" s="46">
        <v>948.1113896899999</v>
      </c>
      <c r="F62" s="4">
        <f t="shared" si="19"/>
        <v>56.67404464759899</v>
      </c>
      <c r="G62" s="46">
        <v>1009.52645633</v>
      </c>
      <c r="H62" s="4">
        <f t="shared" si="20"/>
        <v>6.477621438561212</v>
      </c>
      <c r="I62" s="46">
        <v>1071.03413799</v>
      </c>
      <c r="J62" s="4">
        <f t="shared" si="21"/>
        <v>6.0927260770959055</v>
      </c>
      <c r="K62" s="46">
        <v>1082.30964852</v>
      </c>
      <c r="L62" s="4">
        <f t="shared" si="22"/>
        <v>1.0527685467767318</v>
      </c>
      <c r="M62" s="46">
        <v>1065.3722164800001</v>
      </c>
      <c r="N62" s="4">
        <f t="shared" si="23"/>
        <v>-1.5649340337269466</v>
      </c>
    </row>
    <row r="63" spans="1:14" ht="30" customHeight="1">
      <c r="A63" s="5" t="s">
        <v>8</v>
      </c>
      <c r="B63" s="46">
        <v>51.96688569909091</v>
      </c>
      <c r="C63" s="46">
        <v>57.63635515272726</v>
      </c>
      <c r="D63" s="4">
        <f t="shared" si="18"/>
        <v>10.909773363108293</v>
      </c>
      <c r="E63" s="46">
        <v>64.20337886727273</v>
      </c>
      <c r="F63" s="4">
        <f t="shared" si="19"/>
        <v>11.393891402646632</v>
      </c>
      <c r="G63" s="46">
        <v>56.20976326545455</v>
      </c>
      <c r="H63" s="4">
        <f t="shared" si="20"/>
        <v>-12.450459372774352</v>
      </c>
      <c r="I63" s="46">
        <v>60.46507917</v>
      </c>
      <c r="J63" s="4">
        <f t="shared" si="21"/>
        <v>7.5704213242269445</v>
      </c>
      <c r="K63" s="46">
        <v>56.74879706</v>
      </c>
      <c r="L63" s="4">
        <f t="shared" si="22"/>
        <v>-6.146162646296261</v>
      </c>
      <c r="M63" s="46">
        <v>57.276773318181654</v>
      </c>
      <c r="N63" s="4">
        <f t="shared" si="23"/>
        <v>0.9303743612810472</v>
      </c>
    </row>
    <row r="64" spans="1:14" ht="30" customHeight="1">
      <c r="A64" s="5" t="s">
        <v>314</v>
      </c>
      <c r="B64" s="6">
        <v>0</v>
      </c>
      <c r="C64" s="6">
        <v>0</v>
      </c>
      <c r="D64" s="4" t="e">
        <f t="shared" si="18"/>
        <v>#DIV/0!</v>
      </c>
      <c r="E64" s="6">
        <v>0</v>
      </c>
      <c r="F64" s="4" t="e">
        <f t="shared" si="19"/>
        <v>#DIV/0!</v>
      </c>
      <c r="G64" s="6">
        <v>0</v>
      </c>
      <c r="H64" s="4" t="e">
        <f t="shared" si="20"/>
        <v>#DIV/0!</v>
      </c>
      <c r="I64" s="6">
        <v>0</v>
      </c>
      <c r="J64" s="4" t="e">
        <f t="shared" si="21"/>
        <v>#DIV/0!</v>
      </c>
      <c r="K64" s="6">
        <v>0</v>
      </c>
      <c r="L64" s="4" t="e">
        <f t="shared" si="22"/>
        <v>#DIV/0!</v>
      </c>
      <c r="M64" s="6">
        <v>0</v>
      </c>
      <c r="N64" s="4" t="e">
        <f t="shared" si="23"/>
        <v>#DIV/0!</v>
      </c>
    </row>
    <row r="65" spans="1:14" ht="30" customHeight="1">
      <c r="A65" s="5" t="s">
        <v>9</v>
      </c>
      <c r="B65" s="46">
        <v>0</v>
      </c>
      <c r="C65" s="46">
        <v>0</v>
      </c>
      <c r="D65" s="4" t="e">
        <f t="shared" si="18"/>
        <v>#DIV/0!</v>
      </c>
      <c r="E65" s="46">
        <v>0</v>
      </c>
      <c r="F65" s="4" t="e">
        <f t="shared" si="19"/>
        <v>#DIV/0!</v>
      </c>
      <c r="G65" s="46">
        <v>0</v>
      </c>
      <c r="H65" s="4" t="e">
        <f t="shared" si="20"/>
        <v>#DIV/0!</v>
      </c>
      <c r="I65" s="46">
        <v>0</v>
      </c>
      <c r="J65" s="4" t="e">
        <f t="shared" si="21"/>
        <v>#DIV/0!</v>
      </c>
      <c r="K65" s="46">
        <v>0</v>
      </c>
      <c r="L65" s="4" t="e">
        <f t="shared" si="22"/>
        <v>#DIV/0!</v>
      </c>
      <c r="M65" s="46">
        <v>0</v>
      </c>
      <c r="N65" s="4" t="e">
        <f t="shared" si="23"/>
        <v>#DIV/0!</v>
      </c>
    </row>
    <row r="66" spans="1:14" ht="30" customHeight="1">
      <c r="A66" s="5" t="s">
        <v>10</v>
      </c>
      <c r="B66" s="54">
        <v>33.51212253</v>
      </c>
      <c r="C66" s="54">
        <v>33.18427212</v>
      </c>
      <c r="D66" s="4">
        <f t="shared" si="18"/>
        <v>-0.9783039248155804</v>
      </c>
      <c r="E66" s="54">
        <v>34.40871457</v>
      </c>
      <c r="F66" s="4">
        <f t="shared" si="19"/>
        <v>3.6898276556201224</v>
      </c>
      <c r="G66" s="54">
        <v>34.428693300000006</v>
      </c>
      <c r="H66" s="4">
        <f t="shared" si="20"/>
        <v>0.05806299435964482</v>
      </c>
      <c r="I66" s="54">
        <v>34.23166168</v>
      </c>
      <c r="J66" s="4">
        <f t="shared" si="21"/>
        <v>-0.5722889866401178</v>
      </c>
      <c r="K66" s="54">
        <v>34.72801134555038</v>
      </c>
      <c r="L66" s="4">
        <f t="shared" si="22"/>
        <v>1.4499724558810143</v>
      </c>
      <c r="M66" s="54">
        <v>31.324782050000003</v>
      </c>
      <c r="N66" s="4">
        <f t="shared" si="23"/>
        <v>-9.799666504619541</v>
      </c>
    </row>
    <row r="67" spans="1:14" ht="30" customHeight="1">
      <c r="A67" s="5" t="s">
        <v>11</v>
      </c>
      <c r="B67" s="46">
        <v>1.1598618200000002</v>
      </c>
      <c r="C67" s="46">
        <v>1.4145133200000002</v>
      </c>
      <c r="D67" s="4">
        <f t="shared" si="18"/>
        <v>21.955330851394002</v>
      </c>
      <c r="E67" s="46">
        <v>1.6393</v>
      </c>
      <c r="F67" s="4">
        <f t="shared" si="19"/>
        <v>15.891450212713428</v>
      </c>
      <c r="G67" s="46">
        <v>1.699062</v>
      </c>
      <c r="H67" s="4">
        <f t="shared" si="20"/>
        <v>3.645580430671634</v>
      </c>
      <c r="I67" s="46">
        <v>1.7409005000000002</v>
      </c>
      <c r="J67" s="4">
        <f t="shared" si="21"/>
        <v>2.4624469265983295</v>
      </c>
      <c r="K67" s="46">
        <v>1.7663</v>
      </c>
      <c r="L67" s="4">
        <f t="shared" si="22"/>
        <v>1.458986311968995</v>
      </c>
      <c r="M67" s="46">
        <v>1.2771000000000001</v>
      </c>
      <c r="N67" s="4">
        <f t="shared" si="23"/>
        <v>-27.69631432938911</v>
      </c>
    </row>
    <row r="68" spans="1:14" ht="30" customHeight="1">
      <c r="A68" s="3" t="s">
        <v>3</v>
      </c>
      <c r="B68" s="44">
        <f>SUM(B59:B67)</f>
        <v>1075.5129631490909</v>
      </c>
      <c r="C68" s="44">
        <f>SUM(C59:C67)</f>
        <v>1218.5887025227273</v>
      </c>
      <c r="D68" s="4">
        <f t="shared" si="18"/>
        <v>13.30302323411446</v>
      </c>
      <c r="E68" s="44">
        <f>SUM(E59:E67)</f>
        <v>1549.4138652272727</v>
      </c>
      <c r="F68" s="4">
        <f t="shared" si="19"/>
        <v>27.14822171087503</v>
      </c>
      <c r="G68" s="44">
        <f>SUM(G59:G67)</f>
        <v>1508.1378678954543</v>
      </c>
      <c r="H68" s="4">
        <f t="shared" si="20"/>
        <v>-2.6639749558304056</v>
      </c>
      <c r="I68" s="44">
        <f>SUM(I59:I67)</f>
        <v>1559.9979630100001</v>
      </c>
      <c r="J68" s="4">
        <f t="shared" si="21"/>
        <v>3.4386839703796133</v>
      </c>
      <c r="K68" s="44">
        <f>SUM(K59:K67)</f>
        <v>1563.667889510789</v>
      </c>
      <c r="L68" s="4">
        <f t="shared" si="22"/>
        <v>0.23525200595184595</v>
      </c>
      <c r="M68" s="44">
        <f>SUM(M59:M67)</f>
        <v>1536.0906611881817</v>
      </c>
      <c r="N68" s="4">
        <f t="shared" si="23"/>
        <v>-1.7636243928520696</v>
      </c>
    </row>
    <row r="72" spans="1:14" ht="30" customHeight="1">
      <c r="A72" s="246" t="s">
        <v>170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</row>
    <row r="73" spans="1:14" ht="30" customHeight="1">
      <c r="A73" s="244" t="s">
        <v>318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</row>
    <row r="74" spans="1:14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30" customHeight="1">
      <c r="A75" s="1"/>
      <c r="B75" s="1"/>
      <c r="C75" s="1"/>
      <c r="D75" s="1" t="s">
        <v>59</v>
      </c>
      <c r="E75" s="1"/>
      <c r="F75" s="117" t="s">
        <v>59</v>
      </c>
      <c r="G75" s="1"/>
      <c r="H75" s="117" t="s">
        <v>59</v>
      </c>
      <c r="I75" s="1"/>
      <c r="J75" s="117" t="s">
        <v>59</v>
      </c>
      <c r="K75" s="1"/>
      <c r="L75" s="117" t="s">
        <v>59</v>
      </c>
      <c r="M75" s="1"/>
      <c r="N75" s="117" t="s">
        <v>0</v>
      </c>
    </row>
    <row r="76" spans="1:14" ht="30" customHeight="1">
      <c r="A76" s="3" t="s">
        <v>1</v>
      </c>
      <c r="B76" s="3">
        <v>2557</v>
      </c>
      <c r="C76" s="3">
        <v>2558</v>
      </c>
      <c r="D76" s="4" t="s">
        <v>2</v>
      </c>
      <c r="E76" s="3">
        <v>2559</v>
      </c>
      <c r="F76" s="4" t="s">
        <v>2</v>
      </c>
      <c r="G76" s="3">
        <v>2560</v>
      </c>
      <c r="H76" s="4" t="s">
        <v>2</v>
      </c>
      <c r="I76" s="3">
        <v>2561</v>
      </c>
      <c r="J76" s="4" t="s">
        <v>2</v>
      </c>
      <c r="K76" s="3">
        <v>2562</v>
      </c>
      <c r="L76" s="4" t="s">
        <v>2</v>
      </c>
      <c r="M76" s="3">
        <v>2563</v>
      </c>
      <c r="N76" s="4" t="s">
        <v>2</v>
      </c>
    </row>
    <row r="77" spans="1:14" ht="30" customHeight="1">
      <c r="A77" s="5" t="s">
        <v>4</v>
      </c>
      <c r="B77" s="46">
        <v>363.82589573</v>
      </c>
      <c r="C77" s="46">
        <v>364.18349345</v>
      </c>
      <c r="D77" s="4">
        <f aca="true" t="shared" si="24" ref="D77:D86">(C77-B77)/B77*100</f>
        <v>0.09828814391633603</v>
      </c>
      <c r="E77" s="46">
        <v>393.26927507999994</v>
      </c>
      <c r="F77" s="4">
        <f aca="true" t="shared" si="25" ref="F77:F86">(E77-C77)/C77*100</f>
        <v>7.986573294265248</v>
      </c>
      <c r="G77" s="46">
        <v>303.6761189</v>
      </c>
      <c r="H77" s="4">
        <f aca="true" t="shared" si="26" ref="H77:H86">(G77-E77)/E77*100</f>
        <v>-22.781631278409595</v>
      </c>
      <c r="I77" s="46">
        <v>282.91508548</v>
      </c>
      <c r="J77" s="4">
        <f aca="true" t="shared" si="27" ref="J77:J86">(I77-G77)/G77*100</f>
        <v>-6.836570980688989</v>
      </c>
      <c r="K77" s="46">
        <v>277.0294468749259</v>
      </c>
      <c r="L77" s="4">
        <f aca="true" t="shared" si="28" ref="L77:L86">(K77-I77)/I77*100</f>
        <v>-2.0803551691449806</v>
      </c>
      <c r="M77" s="46">
        <v>238.16108426</v>
      </c>
      <c r="N77" s="4">
        <f aca="true" t="shared" si="29" ref="N77:N86">(M77-K77)/K77*100</f>
        <v>-14.030408338675384</v>
      </c>
    </row>
    <row r="78" spans="1:14" ht="30" customHeight="1">
      <c r="A78" s="5" t="s">
        <v>5</v>
      </c>
      <c r="B78" s="46">
        <v>122.60311171000001</v>
      </c>
      <c r="C78" s="46">
        <v>123.59142462999999</v>
      </c>
      <c r="D78" s="4">
        <f t="shared" si="24"/>
        <v>0.8061075336633349</v>
      </c>
      <c r="E78" s="46">
        <v>139.31765140999997</v>
      </c>
      <c r="F78" s="4">
        <f t="shared" si="25"/>
        <v>12.724367266645025</v>
      </c>
      <c r="G78" s="46">
        <v>140.92771077999998</v>
      </c>
      <c r="H78" s="4">
        <f t="shared" si="26"/>
        <v>1.1556750732624315</v>
      </c>
      <c r="I78" s="46">
        <v>154.46367888999998</v>
      </c>
      <c r="J78" s="4">
        <f t="shared" si="27"/>
        <v>9.604901715270735</v>
      </c>
      <c r="K78" s="46">
        <v>174.64594327</v>
      </c>
      <c r="L78" s="4">
        <f t="shared" si="28"/>
        <v>13.066025958356626</v>
      </c>
      <c r="M78" s="46">
        <v>159.22705455999997</v>
      </c>
      <c r="N78" s="4">
        <f t="shared" si="29"/>
        <v>-8.828655519448661</v>
      </c>
    </row>
    <row r="79" spans="1:14" ht="30" customHeight="1">
      <c r="A79" s="5" t="s">
        <v>6</v>
      </c>
      <c r="B79" s="46">
        <v>0</v>
      </c>
      <c r="C79" s="46">
        <v>0</v>
      </c>
      <c r="D79" s="4" t="e">
        <f t="shared" si="24"/>
        <v>#DIV/0!</v>
      </c>
      <c r="E79" s="46">
        <v>6E-06</v>
      </c>
      <c r="F79" s="4" t="e">
        <f t="shared" si="25"/>
        <v>#DIV/0!</v>
      </c>
      <c r="G79" s="46">
        <v>0</v>
      </c>
      <c r="H79" s="4">
        <f t="shared" si="26"/>
        <v>-100</v>
      </c>
      <c r="I79" s="46">
        <v>0</v>
      </c>
      <c r="J79" s="4" t="e">
        <f t="shared" si="27"/>
        <v>#DIV/0!</v>
      </c>
      <c r="K79" s="46">
        <v>0</v>
      </c>
      <c r="L79" s="4" t="e">
        <f t="shared" si="28"/>
        <v>#DIV/0!</v>
      </c>
      <c r="M79" s="46">
        <v>0</v>
      </c>
      <c r="N79" s="4" t="e">
        <f t="shared" si="29"/>
        <v>#DIV/0!</v>
      </c>
    </row>
    <row r="80" spans="1:14" ht="30" customHeight="1">
      <c r="A80" s="5" t="s">
        <v>7</v>
      </c>
      <c r="B80" s="46">
        <v>296.99979132000004</v>
      </c>
      <c r="C80" s="46">
        <v>369.98739545999996</v>
      </c>
      <c r="D80" s="4">
        <f t="shared" si="24"/>
        <v>24.574968155906888</v>
      </c>
      <c r="E80" s="46">
        <v>361.69549364000005</v>
      </c>
      <c r="F80" s="4">
        <f t="shared" si="25"/>
        <v>-2.2411308930377767</v>
      </c>
      <c r="G80" s="46">
        <v>353.72895060999997</v>
      </c>
      <c r="H80" s="4">
        <f t="shared" si="26"/>
        <v>-2.2025552350202293</v>
      </c>
      <c r="I80" s="46">
        <v>357.35989722</v>
      </c>
      <c r="J80" s="4">
        <f t="shared" si="27"/>
        <v>1.0264770818838869</v>
      </c>
      <c r="K80" s="46">
        <v>502.54552050999996</v>
      </c>
      <c r="L80" s="4">
        <f t="shared" si="28"/>
        <v>40.62728482390959</v>
      </c>
      <c r="M80" s="46">
        <v>1088.157166365</v>
      </c>
      <c r="N80" s="4">
        <f t="shared" si="29"/>
        <v>116.52907487081006</v>
      </c>
    </row>
    <row r="81" spans="1:14" ht="30" customHeight="1">
      <c r="A81" s="5" t="s">
        <v>8</v>
      </c>
      <c r="B81" s="46">
        <v>58.09820600636364</v>
      </c>
      <c r="C81" s="46">
        <v>68.50330225</v>
      </c>
      <c r="D81" s="4">
        <f t="shared" si="24"/>
        <v>17.909496624554414</v>
      </c>
      <c r="E81" s="46">
        <v>60.91978310636363</v>
      </c>
      <c r="F81" s="4">
        <f t="shared" si="25"/>
        <v>-11.070297189412313</v>
      </c>
      <c r="G81" s="46">
        <v>63.60953091636364</v>
      </c>
      <c r="H81" s="4">
        <f t="shared" si="26"/>
        <v>4.41522880228219</v>
      </c>
      <c r="I81" s="46">
        <v>58.55551595</v>
      </c>
      <c r="J81" s="4">
        <f t="shared" si="27"/>
        <v>-7.945373741254058</v>
      </c>
      <c r="K81" s="46">
        <v>52.95550026</v>
      </c>
      <c r="L81" s="4">
        <f t="shared" si="28"/>
        <v>-9.563600626082433</v>
      </c>
      <c r="M81" s="46">
        <v>56.029485183635884</v>
      </c>
      <c r="N81" s="4">
        <f t="shared" si="29"/>
        <v>5.804845405186025</v>
      </c>
    </row>
    <row r="82" spans="1:14" ht="30" customHeight="1">
      <c r="A82" s="5" t="s">
        <v>314</v>
      </c>
      <c r="B82" s="6">
        <v>0</v>
      </c>
      <c r="C82" s="6">
        <v>0</v>
      </c>
      <c r="D82" s="4" t="e">
        <f t="shared" si="24"/>
        <v>#DIV/0!</v>
      </c>
      <c r="E82" s="6">
        <v>0</v>
      </c>
      <c r="F82" s="4" t="e">
        <f t="shared" si="25"/>
        <v>#DIV/0!</v>
      </c>
      <c r="G82" s="6">
        <v>0</v>
      </c>
      <c r="H82" s="4" t="e">
        <f t="shared" si="26"/>
        <v>#DIV/0!</v>
      </c>
      <c r="I82" s="6">
        <v>0</v>
      </c>
      <c r="J82" s="4" t="e">
        <f t="shared" si="27"/>
        <v>#DIV/0!</v>
      </c>
      <c r="K82" s="6">
        <v>0</v>
      </c>
      <c r="L82" s="4" t="e">
        <f t="shared" si="28"/>
        <v>#DIV/0!</v>
      </c>
      <c r="M82" s="6">
        <v>0</v>
      </c>
      <c r="N82" s="4" t="e">
        <f t="shared" si="29"/>
        <v>#DIV/0!</v>
      </c>
    </row>
    <row r="83" spans="1:14" ht="30" customHeight="1">
      <c r="A83" s="5" t="s">
        <v>9</v>
      </c>
      <c r="B83" s="46">
        <v>0</v>
      </c>
      <c r="C83" s="46">
        <v>0</v>
      </c>
      <c r="D83" s="4" t="e">
        <f t="shared" si="24"/>
        <v>#DIV/0!</v>
      </c>
      <c r="E83" s="46">
        <v>0</v>
      </c>
      <c r="F83" s="4" t="e">
        <f t="shared" si="25"/>
        <v>#DIV/0!</v>
      </c>
      <c r="G83" s="46">
        <v>0</v>
      </c>
      <c r="H83" s="4" t="e">
        <f t="shared" si="26"/>
        <v>#DIV/0!</v>
      </c>
      <c r="I83" s="46">
        <v>0</v>
      </c>
      <c r="J83" s="4" t="e">
        <f t="shared" si="27"/>
        <v>#DIV/0!</v>
      </c>
      <c r="K83" s="46">
        <v>0</v>
      </c>
      <c r="L83" s="4" t="e">
        <f t="shared" si="28"/>
        <v>#DIV/0!</v>
      </c>
      <c r="M83" s="46">
        <v>0</v>
      </c>
      <c r="N83" s="4" t="e">
        <f t="shared" si="29"/>
        <v>#DIV/0!</v>
      </c>
    </row>
    <row r="84" spans="1:14" ht="30" customHeight="1">
      <c r="A84" s="30" t="s">
        <v>10</v>
      </c>
      <c r="B84" s="54">
        <v>30.42503364</v>
      </c>
      <c r="C84" s="54">
        <v>35.854003240000004</v>
      </c>
      <c r="D84" s="4">
        <f t="shared" si="24"/>
        <v>17.843758742348612</v>
      </c>
      <c r="E84" s="54">
        <v>39.93180045</v>
      </c>
      <c r="F84" s="4">
        <f t="shared" si="25"/>
        <v>11.373338655390807</v>
      </c>
      <c r="G84" s="54">
        <v>41.64766720000001</v>
      </c>
      <c r="H84" s="4">
        <f t="shared" si="26"/>
        <v>4.296993200064964</v>
      </c>
      <c r="I84" s="54">
        <v>42.39586668</v>
      </c>
      <c r="J84" s="4">
        <f t="shared" si="27"/>
        <v>1.7964979320618215</v>
      </c>
      <c r="K84" s="54">
        <v>45.008088041142344</v>
      </c>
      <c r="L84" s="4">
        <f t="shared" si="28"/>
        <v>6.161500084098166</v>
      </c>
      <c r="M84" s="54">
        <v>42.51536912</v>
      </c>
      <c r="N84" s="4">
        <f t="shared" si="29"/>
        <v>-5.538379943764156</v>
      </c>
    </row>
    <row r="85" spans="1:14" ht="30" customHeight="1">
      <c r="A85" s="5" t="s">
        <v>11</v>
      </c>
      <c r="B85" s="46">
        <v>1.3344019999999999</v>
      </c>
      <c r="C85" s="46">
        <v>1.425102</v>
      </c>
      <c r="D85" s="4">
        <f t="shared" si="24"/>
        <v>6.797052162691621</v>
      </c>
      <c r="E85" s="46">
        <v>1.6601000000000001</v>
      </c>
      <c r="F85" s="4">
        <f t="shared" si="25"/>
        <v>16.489907389085133</v>
      </c>
      <c r="G85" s="46">
        <v>2.07680116</v>
      </c>
      <c r="H85" s="4">
        <f t="shared" si="26"/>
        <v>25.100967411601705</v>
      </c>
      <c r="I85" s="46">
        <v>2.2374</v>
      </c>
      <c r="J85" s="4">
        <f t="shared" si="27"/>
        <v>7.732990673021389</v>
      </c>
      <c r="K85" s="46">
        <v>1.9762049999999998</v>
      </c>
      <c r="L85" s="4">
        <f t="shared" si="28"/>
        <v>-11.674041297935116</v>
      </c>
      <c r="M85" s="46">
        <v>1.3653000000000002</v>
      </c>
      <c r="N85" s="4">
        <f t="shared" si="29"/>
        <v>-30.913037868034927</v>
      </c>
    </row>
    <row r="86" spans="1:14" ht="30" customHeight="1">
      <c r="A86" s="3" t="s">
        <v>3</v>
      </c>
      <c r="B86" s="44">
        <f>SUM(B77:B85)</f>
        <v>873.2864404063637</v>
      </c>
      <c r="C86" s="44">
        <f>SUM(C77:C85)</f>
        <v>963.54472103</v>
      </c>
      <c r="D86" s="4">
        <f t="shared" si="24"/>
        <v>10.33547258350155</v>
      </c>
      <c r="E86" s="44">
        <f>SUM(E77:E85)</f>
        <v>996.7941096863636</v>
      </c>
      <c r="F86" s="4">
        <f t="shared" si="25"/>
        <v>3.4507364246488788</v>
      </c>
      <c r="G86" s="44">
        <f>SUM(G77:G85)</f>
        <v>905.6667795663635</v>
      </c>
      <c r="H86" s="4">
        <f t="shared" si="26"/>
        <v>-9.142041393951745</v>
      </c>
      <c r="I86" s="44">
        <f>SUM(I77:I85)</f>
        <v>897.92744422</v>
      </c>
      <c r="J86" s="4">
        <f t="shared" si="27"/>
        <v>-0.8545455702890145</v>
      </c>
      <c r="K86" s="44">
        <f>SUM(K77:K85)</f>
        <v>1054.1607039560681</v>
      </c>
      <c r="L86" s="4">
        <f t="shared" si="28"/>
        <v>17.39931892512572</v>
      </c>
      <c r="M86" s="44">
        <f>SUM(M77:M85)</f>
        <v>1585.4554594886358</v>
      </c>
      <c r="N86" s="4">
        <f t="shared" si="29"/>
        <v>50.399787578755095</v>
      </c>
    </row>
    <row r="89" spans="1:14" ht="30" customHeight="1">
      <c r="A89" s="246" t="s">
        <v>171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</row>
    <row r="90" spans="1:14" ht="30" customHeight="1">
      <c r="A90" s="244" t="s">
        <v>318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</row>
    <row r="91" spans="1:14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30" customHeight="1">
      <c r="A92" s="1"/>
      <c r="B92" s="1"/>
      <c r="C92" s="1"/>
      <c r="D92" s="1" t="s">
        <v>59</v>
      </c>
      <c r="E92" s="1"/>
      <c r="F92" s="117" t="s">
        <v>59</v>
      </c>
      <c r="G92" s="1"/>
      <c r="H92" s="117" t="s">
        <v>59</v>
      </c>
      <c r="I92" s="1"/>
      <c r="J92" s="117" t="s">
        <v>59</v>
      </c>
      <c r="K92" s="1"/>
      <c r="L92" s="117" t="s">
        <v>59</v>
      </c>
      <c r="M92" s="1"/>
      <c r="N92" s="117" t="s">
        <v>0</v>
      </c>
    </row>
    <row r="93" spans="1:14" ht="30" customHeight="1">
      <c r="A93" s="3" t="s">
        <v>1</v>
      </c>
      <c r="B93" s="3">
        <v>2557</v>
      </c>
      <c r="C93" s="3">
        <v>2558</v>
      </c>
      <c r="D93" s="4" t="s">
        <v>2</v>
      </c>
      <c r="E93" s="3">
        <v>2559</v>
      </c>
      <c r="F93" s="4" t="s">
        <v>2</v>
      </c>
      <c r="G93" s="3">
        <v>2560</v>
      </c>
      <c r="H93" s="4" t="s">
        <v>2</v>
      </c>
      <c r="I93" s="3">
        <v>2561</v>
      </c>
      <c r="J93" s="4" t="s">
        <v>2</v>
      </c>
      <c r="K93" s="3">
        <v>2562</v>
      </c>
      <c r="L93" s="4" t="s">
        <v>2</v>
      </c>
      <c r="M93" s="3">
        <v>2563</v>
      </c>
      <c r="N93" s="4" t="s">
        <v>2</v>
      </c>
    </row>
    <row r="94" spans="1:14" ht="30" customHeight="1">
      <c r="A94" s="5" t="s">
        <v>4</v>
      </c>
      <c r="B94" s="46">
        <v>458.13227801</v>
      </c>
      <c r="C94" s="46">
        <v>447.00553813</v>
      </c>
      <c r="D94" s="4">
        <f aca="true" t="shared" si="30" ref="D94:D103">(C94-B94)/B94*100</f>
        <v>-2.428717733736528</v>
      </c>
      <c r="E94" s="46">
        <v>482.97583935</v>
      </c>
      <c r="F94" s="4">
        <f aca="true" t="shared" si="31" ref="F94:F103">(E94-C94)/C94*100</f>
        <v>8.046947554716644</v>
      </c>
      <c r="G94" s="46">
        <v>359.47924116</v>
      </c>
      <c r="H94" s="4">
        <f aca="true" t="shared" si="32" ref="H94:H103">(G94-E94)/E94*100</f>
        <v>-25.569932930020794</v>
      </c>
      <c r="I94" s="46">
        <v>278.98848744000003</v>
      </c>
      <c r="J94" s="4">
        <f aca="true" t="shared" si="33" ref="J94:J103">(I94-G94)/G94*100</f>
        <v>-22.39093235544427</v>
      </c>
      <c r="K94" s="46">
        <v>297.86807849924946</v>
      </c>
      <c r="L94" s="4">
        <f aca="true" t="shared" si="34" ref="L94:L103">(K94-I94)/I94*100</f>
        <v>6.7671577535290695</v>
      </c>
      <c r="M94" s="46">
        <v>259.38462210999995</v>
      </c>
      <c r="N94" s="4">
        <f aca="true" t="shared" si="35" ref="N94:N103">(M94-K94)/K94*100</f>
        <v>-12.919630926261364</v>
      </c>
    </row>
    <row r="95" spans="1:14" ht="30" customHeight="1">
      <c r="A95" s="5" t="s">
        <v>5</v>
      </c>
      <c r="B95" s="46">
        <v>147.14408105</v>
      </c>
      <c r="C95" s="46">
        <v>144.55689011</v>
      </c>
      <c r="D95" s="4">
        <f t="shared" si="30"/>
        <v>-1.7582704798848579</v>
      </c>
      <c r="E95" s="46">
        <v>164.17456155000005</v>
      </c>
      <c r="F95" s="4">
        <f t="shared" si="31"/>
        <v>13.570900304421357</v>
      </c>
      <c r="G95" s="46">
        <v>161.13661086000002</v>
      </c>
      <c r="H95" s="4">
        <f t="shared" si="32"/>
        <v>-1.8504393502368575</v>
      </c>
      <c r="I95" s="46">
        <v>174.89806567000002</v>
      </c>
      <c r="J95" s="4">
        <f t="shared" si="33"/>
        <v>8.540240940003597</v>
      </c>
      <c r="K95" s="46">
        <v>178.10188904</v>
      </c>
      <c r="L95" s="4">
        <f t="shared" si="34"/>
        <v>1.8318232152692855</v>
      </c>
      <c r="M95" s="46">
        <v>175.66289525999997</v>
      </c>
      <c r="N95" s="4">
        <f t="shared" si="35"/>
        <v>-1.3694373446270733</v>
      </c>
    </row>
    <row r="96" spans="1:14" ht="30" customHeight="1">
      <c r="A96" s="5" t="s">
        <v>6</v>
      </c>
      <c r="B96" s="46">
        <v>0</v>
      </c>
      <c r="C96" s="46">
        <v>0</v>
      </c>
      <c r="D96" s="4" t="e">
        <f t="shared" si="30"/>
        <v>#DIV/0!</v>
      </c>
      <c r="E96" s="46">
        <v>0.5451131499999999</v>
      </c>
      <c r="F96" s="4" t="e">
        <f t="shared" si="31"/>
        <v>#DIV/0!</v>
      </c>
      <c r="G96" s="46">
        <v>0</v>
      </c>
      <c r="H96" s="4">
        <f t="shared" si="32"/>
        <v>-100</v>
      </c>
      <c r="I96" s="46">
        <v>0</v>
      </c>
      <c r="J96" s="4" t="e">
        <f t="shared" si="33"/>
        <v>#DIV/0!</v>
      </c>
      <c r="K96" s="46">
        <v>0</v>
      </c>
      <c r="L96" s="4" t="e">
        <f t="shared" si="34"/>
        <v>#DIV/0!</v>
      </c>
      <c r="M96" s="46">
        <v>0</v>
      </c>
      <c r="N96" s="4" t="e">
        <f t="shared" si="35"/>
        <v>#DIV/0!</v>
      </c>
    </row>
    <row r="97" spans="1:14" ht="30" customHeight="1">
      <c r="A97" s="5" t="s">
        <v>7</v>
      </c>
      <c r="B97" s="46">
        <v>453.85904745999994</v>
      </c>
      <c r="C97" s="46">
        <v>476.88093406999997</v>
      </c>
      <c r="D97" s="4">
        <f t="shared" si="30"/>
        <v>5.07247497628193</v>
      </c>
      <c r="E97" s="46">
        <v>499.45266403999995</v>
      </c>
      <c r="F97" s="4">
        <f t="shared" si="31"/>
        <v>4.73320033521968</v>
      </c>
      <c r="G97" s="46">
        <v>442.93206255</v>
      </c>
      <c r="H97" s="4">
        <f t="shared" si="32"/>
        <v>-11.31650816171707</v>
      </c>
      <c r="I97" s="46">
        <v>461.32961065</v>
      </c>
      <c r="J97" s="4">
        <f t="shared" si="33"/>
        <v>4.153582378770153</v>
      </c>
      <c r="K97" s="46">
        <v>513.54374438</v>
      </c>
      <c r="L97" s="4">
        <f t="shared" si="34"/>
        <v>11.318183902488249</v>
      </c>
      <c r="M97" s="46">
        <v>547.5406052969998</v>
      </c>
      <c r="N97" s="4">
        <f t="shared" si="35"/>
        <v>6.620051609828124</v>
      </c>
    </row>
    <row r="98" spans="1:14" ht="30" customHeight="1">
      <c r="A98" s="5" t="s">
        <v>8</v>
      </c>
      <c r="B98" s="46">
        <v>82.98915840454545</v>
      </c>
      <c r="C98" s="46">
        <v>84.28566608272726</v>
      </c>
      <c r="D98" s="4">
        <f t="shared" si="30"/>
        <v>1.5622615087403988</v>
      </c>
      <c r="E98" s="46">
        <v>90.41186163727274</v>
      </c>
      <c r="F98" s="4">
        <f t="shared" si="31"/>
        <v>7.2683717638685446</v>
      </c>
      <c r="G98" s="46">
        <v>89.06919264636365</v>
      </c>
      <c r="H98" s="4">
        <f t="shared" si="32"/>
        <v>-1.4850584498478767</v>
      </c>
      <c r="I98" s="46">
        <v>88.70428264</v>
      </c>
      <c r="J98" s="4">
        <f t="shared" si="33"/>
        <v>-0.4096927293508389</v>
      </c>
      <c r="K98" s="46">
        <v>79.12716757</v>
      </c>
      <c r="L98" s="4">
        <f t="shared" si="34"/>
        <v>-10.796677212156759</v>
      </c>
      <c r="M98" s="46">
        <v>84.66148354545457</v>
      </c>
      <c r="N98" s="4">
        <f t="shared" si="35"/>
        <v>6.994204576523774</v>
      </c>
    </row>
    <row r="99" spans="1:14" ht="30" customHeight="1">
      <c r="A99" s="5" t="s">
        <v>314</v>
      </c>
      <c r="B99" s="6">
        <v>0</v>
      </c>
      <c r="C99" s="6">
        <v>0</v>
      </c>
      <c r="D99" s="4" t="e">
        <f t="shared" si="30"/>
        <v>#DIV/0!</v>
      </c>
      <c r="E99" s="6">
        <v>0</v>
      </c>
      <c r="F99" s="4" t="e">
        <f t="shared" si="31"/>
        <v>#DIV/0!</v>
      </c>
      <c r="G99" s="6">
        <v>0</v>
      </c>
      <c r="H99" s="4" t="e">
        <f t="shared" si="32"/>
        <v>#DIV/0!</v>
      </c>
      <c r="I99" s="6">
        <v>0</v>
      </c>
      <c r="J99" s="4" t="e">
        <f t="shared" si="33"/>
        <v>#DIV/0!</v>
      </c>
      <c r="K99" s="6">
        <v>0</v>
      </c>
      <c r="L99" s="4" t="e">
        <f t="shared" si="34"/>
        <v>#DIV/0!</v>
      </c>
      <c r="M99" s="6">
        <v>0</v>
      </c>
      <c r="N99" s="4" t="e">
        <f t="shared" si="35"/>
        <v>#DIV/0!</v>
      </c>
    </row>
    <row r="100" spans="1:14" ht="30" customHeight="1">
      <c r="A100" s="5" t="s">
        <v>9</v>
      </c>
      <c r="B100" s="46">
        <v>0</v>
      </c>
      <c r="C100" s="46">
        <v>0</v>
      </c>
      <c r="D100" s="4" t="e">
        <f t="shared" si="30"/>
        <v>#DIV/0!</v>
      </c>
      <c r="E100" s="46">
        <v>0</v>
      </c>
      <c r="F100" s="4" t="e">
        <f t="shared" si="31"/>
        <v>#DIV/0!</v>
      </c>
      <c r="G100" s="46">
        <v>0</v>
      </c>
      <c r="H100" s="4" t="e">
        <f t="shared" si="32"/>
        <v>#DIV/0!</v>
      </c>
      <c r="I100" s="46">
        <v>0</v>
      </c>
      <c r="J100" s="4" t="e">
        <f t="shared" si="33"/>
        <v>#DIV/0!</v>
      </c>
      <c r="K100" s="46">
        <v>0</v>
      </c>
      <c r="L100" s="4" t="e">
        <f t="shared" si="34"/>
        <v>#DIV/0!</v>
      </c>
      <c r="M100" s="46">
        <v>0</v>
      </c>
      <c r="N100" s="4" t="e">
        <f t="shared" si="35"/>
        <v>#DIV/0!</v>
      </c>
    </row>
    <row r="101" spans="1:14" ht="30" customHeight="1">
      <c r="A101" s="5" t="s">
        <v>10</v>
      </c>
      <c r="B101" s="54">
        <v>49.99984952</v>
      </c>
      <c r="C101" s="54">
        <v>54.10296621</v>
      </c>
      <c r="D101" s="4">
        <f t="shared" si="30"/>
        <v>8.206258077554311</v>
      </c>
      <c r="E101" s="54">
        <v>60.1185489</v>
      </c>
      <c r="F101" s="4">
        <f t="shared" si="31"/>
        <v>11.118766883594871</v>
      </c>
      <c r="G101" s="54">
        <v>60.206717170000005</v>
      </c>
      <c r="H101" s="4">
        <f t="shared" si="32"/>
        <v>0.14665734887690238</v>
      </c>
      <c r="I101" s="54">
        <v>67.3960803</v>
      </c>
      <c r="J101" s="4">
        <f t="shared" si="33"/>
        <v>11.941131268958022</v>
      </c>
      <c r="K101" s="54">
        <v>69.62122226349835</v>
      </c>
      <c r="L101" s="4">
        <f t="shared" si="34"/>
        <v>3.301589578494166</v>
      </c>
      <c r="M101" s="54">
        <v>66.46563919000002</v>
      </c>
      <c r="N101" s="4">
        <f t="shared" si="35"/>
        <v>-4.532501686849546</v>
      </c>
    </row>
    <row r="102" spans="1:14" ht="30" customHeight="1">
      <c r="A102" s="5" t="s">
        <v>11</v>
      </c>
      <c r="B102" s="46">
        <v>1.9554262999999996</v>
      </c>
      <c r="C102" s="46">
        <v>2.07895957</v>
      </c>
      <c r="D102" s="4">
        <f t="shared" si="30"/>
        <v>6.317459778463666</v>
      </c>
      <c r="E102" s="46">
        <v>2.3197</v>
      </c>
      <c r="F102" s="4">
        <f t="shared" si="31"/>
        <v>11.579851454254122</v>
      </c>
      <c r="G102" s="46">
        <v>3.4810666</v>
      </c>
      <c r="H102" s="4">
        <f t="shared" si="32"/>
        <v>50.065379143854805</v>
      </c>
      <c r="I102" s="46">
        <v>2.68604551</v>
      </c>
      <c r="J102" s="4">
        <f t="shared" si="33"/>
        <v>-22.83843377199391</v>
      </c>
      <c r="K102" s="46">
        <v>2.64443639</v>
      </c>
      <c r="L102" s="4">
        <f t="shared" si="34"/>
        <v>-1.549084698866474</v>
      </c>
      <c r="M102" s="46">
        <v>1.8056707100000002</v>
      </c>
      <c r="N102" s="4">
        <f t="shared" si="35"/>
        <v>-31.718126522982836</v>
      </c>
    </row>
    <row r="103" spans="1:14" ht="30" customHeight="1">
      <c r="A103" s="3" t="s">
        <v>3</v>
      </c>
      <c r="B103" s="44">
        <f>SUM(B94:B102)</f>
        <v>1194.0798407445452</v>
      </c>
      <c r="C103" s="44">
        <f>SUM(C94:C102)</f>
        <v>1208.910954172727</v>
      </c>
      <c r="D103" s="4">
        <f t="shared" si="30"/>
        <v>1.2420537490134853</v>
      </c>
      <c r="E103" s="44">
        <f>SUM(E94:E102)</f>
        <v>1299.9982886272726</v>
      </c>
      <c r="F103" s="4">
        <f t="shared" si="31"/>
        <v>7.534660360231221</v>
      </c>
      <c r="G103" s="44">
        <f>SUM(G94:G102)</f>
        <v>1116.304890986364</v>
      </c>
      <c r="H103" s="4">
        <f t="shared" si="32"/>
        <v>-14.130279958666629</v>
      </c>
      <c r="I103" s="44">
        <f>SUM(I94:I102)</f>
        <v>1074.00257221</v>
      </c>
      <c r="J103" s="4">
        <f t="shared" si="33"/>
        <v>-3.789495066978145</v>
      </c>
      <c r="K103" s="44">
        <f>SUM(K94:K102)</f>
        <v>1140.9065381427479</v>
      </c>
      <c r="L103" s="4">
        <f t="shared" si="34"/>
        <v>6.229404627502717</v>
      </c>
      <c r="M103" s="44">
        <f>SUM(M94:M102)</f>
        <v>1135.5209161124544</v>
      </c>
      <c r="N103" s="4">
        <f t="shared" si="35"/>
        <v>-0.4720476086551819</v>
      </c>
    </row>
    <row r="108" spans="1:14" ht="30" customHeight="1">
      <c r="A108" s="246" t="s">
        <v>172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</row>
    <row r="109" spans="1:14" ht="30" customHeight="1">
      <c r="A109" s="244" t="s">
        <v>318</v>
      </c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</row>
    <row r="110" spans="1:14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30" customHeight="1">
      <c r="A111" s="1"/>
      <c r="B111" s="1"/>
      <c r="C111" s="1"/>
      <c r="D111" s="1" t="s">
        <v>59</v>
      </c>
      <c r="E111" s="1"/>
      <c r="F111" s="117" t="s">
        <v>59</v>
      </c>
      <c r="G111" s="1"/>
      <c r="H111" s="117" t="s">
        <v>59</v>
      </c>
      <c r="I111" s="1"/>
      <c r="J111" s="117" t="s">
        <v>59</v>
      </c>
      <c r="K111" s="1"/>
      <c r="L111" s="117" t="s">
        <v>59</v>
      </c>
      <c r="M111" s="1"/>
      <c r="N111" s="117" t="s">
        <v>0</v>
      </c>
    </row>
    <row r="112" spans="1:14" ht="30" customHeight="1">
      <c r="A112" s="3" t="s">
        <v>1</v>
      </c>
      <c r="B112" s="3">
        <v>2557</v>
      </c>
      <c r="C112" s="3">
        <v>2558</v>
      </c>
      <c r="D112" s="4" t="s">
        <v>2</v>
      </c>
      <c r="E112" s="3">
        <v>2559</v>
      </c>
      <c r="F112" s="4" t="s">
        <v>2</v>
      </c>
      <c r="G112" s="3">
        <v>2560</v>
      </c>
      <c r="H112" s="4" t="s">
        <v>2</v>
      </c>
      <c r="I112" s="3">
        <v>2561</v>
      </c>
      <c r="J112" s="4" t="s">
        <v>2</v>
      </c>
      <c r="K112" s="3">
        <v>2562</v>
      </c>
      <c r="L112" s="4" t="s">
        <v>2</v>
      </c>
      <c r="M112" s="3">
        <v>2563</v>
      </c>
      <c r="N112" s="4" t="s">
        <v>2</v>
      </c>
    </row>
    <row r="113" spans="1:14" ht="30" customHeight="1">
      <c r="A113" s="5" t="s">
        <v>4</v>
      </c>
      <c r="B113" s="46">
        <v>297.81107084999996</v>
      </c>
      <c r="C113" s="46">
        <v>291.68351808</v>
      </c>
      <c r="D113" s="4">
        <f aca="true" t="shared" si="36" ref="D113:D122">(C113-B113)/B113*100</f>
        <v>-2.0575302162243196</v>
      </c>
      <c r="E113" s="46">
        <v>298.2914622</v>
      </c>
      <c r="F113" s="4">
        <f aca="true" t="shared" si="37" ref="F113:F122">(E113-C113)/C113*100</f>
        <v>2.265449951885061</v>
      </c>
      <c r="G113" s="46">
        <v>226.72967976999996</v>
      </c>
      <c r="H113" s="4">
        <f aca="true" t="shared" si="38" ref="H113:H122">(G113-E113)/E113*100</f>
        <v>-23.990556719997215</v>
      </c>
      <c r="I113" s="46">
        <v>182.00356021</v>
      </c>
      <c r="J113" s="4">
        <f aca="true" t="shared" si="39" ref="J113:J122">(I113-G113)/G113*100</f>
        <v>-19.72662758813545</v>
      </c>
      <c r="K113" s="46">
        <v>189.3546244171412</v>
      </c>
      <c r="L113" s="4">
        <f aca="true" t="shared" si="40" ref="L113:L122">(K113-I113)/I113*100</f>
        <v>4.0389672590247</v>
      </c>
      <c r="M113" s="46">
        <v>177.95256082999998</v>
      </c>
      <c r="N113" s="4">
        <f aca="true" t="shared" si="41" ref="N113:N122">(M113-K113)/K113*100</f>
        <v>-6.021539543720301</v>
      </c>
    </row>
    <row r="114" spans="1:14" ht="30" customHeight="1">
      <c r="A114" s="5" t="s">
        <v>5</v>
      </c>
      <c r="B114" s="46">
        <v>82.96361204</v>
      </c>
      <c r="C114" s="46">
        <v>87.34434406</v>
      </c>
      <c r="D114" s="4">
        <f t="shared" si="36"/>
        <v>5.280305319744124</v>
      </c>
      <c r="E114" s="46">
        <v>101.23904342</v>
      </c>
      <c r="F114" s="4">
        <f t="shared" si="37"/>
        <v>15.907955471570354</v>
      </c>
      <c r="G114" s="46">
        <v>105.46776055999999</v>
      </c>
      <c r="H114" s="4">
        <f t="shared" si="38"/>
        <v>4.176962757793693</v>
      </c>
      <c r="I114" s="46">
        <v>103.43476256</v>
      </c>
      <c r="J114" s="4">
        <f t="shared" si="39"/>
        <v>-1.9276013724055814</v>
      </c>
      <c r="K114" s="46">
        <v>111.47379045000002</v>
      </c>
      <c r="L114" s="4">
        <f t="shared" si="40"/>
        <v>7.772075548911116</v>
      </c>
      <c r="M114" s="46">
        <v>105.00389436</v>
      </c>
      <c r="N114" s="4">
        <f t="shared" si="41"/>
        <v>-5.803961688108202</v>
      </c>
    </row>
    <row r="115" spans="1:14" ht="30" customHeight="1">
      <c r="A115" s="5" t="s">
        <v>6</v>
      </c>
      <c r="B115" s="46">
        <v>0</v>
      </c>
      <c r="C115" s="46">
        <v>0</v>
      </c>
      <c r="D115" s="4" t="e">
        <f t="shared" si="36"/>
        <v>#DIV/0!</v>
      </c>
      <c r="E115" s="46">
        <v>0.00667</v>
      </c>
      <c r="F115" s="4" t="e">
        <f t="shared" si="37"/>
        <v>#DIV/0!</v>
      </c>
      <c r="G115" s="46">
        <v>0</v>
      </c>
      <c r="H115" s="4">
        <f t="shared" si="38"/>
        <v>-100</v>
      </c>
      <c r="I115" s="46">
        <v>0</v>
      </c>
      <c r="J115" s="4" t="e">
        <f t="shared" si="39"/>
        <v>#DIV/0!</v>
      </c>
      <c r="K115" s="46">
        <v>0</v>
      </c>
      <c r="L115" s="4" t="e">
        <f t="shared" si="40"/>
        <v>#DIV/0!</v>
      </c>
      <c r="M115" s="46">
        <v>0</v>
      </c>
      <c r="N115" s="4" t="e">
        <f t="shared" si="41"/>
        <v>#DIV/0!</v>
      </c>
    </row>
    <row r="116" spans="1:14" ht="30" customHeight="1">
      <c r="A116" s="5" t="s">
        <v>7</v>
      </c>
      <c r="B116" s="46">
        <v>348.0242092</v>
      </c>
      <c r="C116" s="46">
        <v>616.2171668199999</v>
      </c>
      <c r="D116" s="4">
        <f t="shared" si="36"/>
        <v>77.06158092751437</v>
      </c>
      <c r="E116" s="46">
        <v>949.0848182999999</v>
      </c>
      <c r="F116" s="4">
        <f t="shared" si="37"/>
        <v>54.01791274296524</v>
      </c>
      <c r="G116" s="46">
        <v>820.6844892400001</v>
      </c>
      <c r="H116" s="4">
        <f t="shared" si="38"/>
        <v>-13.528857124697291</v>
      </c>
      <c r="I116" s="46">
        <v>839.90968346</v>
      </c>
      <c r="J116" s="4">
        <f t="shared" si="39"/>
        <v>2.342580427930781</v>
      </c>
      <c r="K116" s="46">
        <v>843.0422620999999</v>
      </c>
      <c r="L116" s="4">
        <f t="shared" si="40"/>
        <v>0.3729661297742488</v>
      </c>
      <c r="M116" s="46">
        <v>832.659928092</v>
      </c>
      <c r="N116" s="4">
        <f t="shared" si="41"/>
        <v>-1.2315318548963088</v>
      </c>
    </row>
    <row r="117" spans="1:14" ht="30" customHeight="1">
      <c r="A117" s="5" t="s">
        <v>8</v>
      </c>
      <c r="B117" s="46">
        <v>55.34704242363637</v>
      </c>
      <c r="C117" s="46">
        <v>55.51558423454546</v>
      </c>
      <c r="D117" s="4">
        <f t="shared" si="36"/>
        <v>0.3045181883776925</v>
      </c>
      <c r="E117" s="46">
        <v>59.81858873181819</v>
      </c>
      <c r="F117" s="4">
        <f t="shared" si="37"/>
        <v>7.750984802921551</v>
      </c>
      <c r="G117" s="46">
        <v>56.23719016818181</v>
      </c>
      <c r="H117" s="4">
        <f t="shared" si="38"/>
        <v>-5.987099728635674</v>
      </c>
      <c r="I117" s="46">
        <v>57.31972775</v>
      </c>
      <c r="J117" s="4">
        <f t="shared" si="39"/>
        <v>1.9249496260050896</v>
      </c>
      <c r="K117" s="46">
        <v>55.69895197999999</v>
      </c>
      <c r="L117" s="4">
        <f t="shared" si="40"/>
        <v>-2.827605492246967</v>
      </c>
      <c r="M117" s="46">
        <v>55.50961115454549</v>
      </c>
      <c r="N117" s="4">
        <f t="shared" si="41"/>
        <v>-0.33993606472611565</v>
      </c>
    </row>
    <row r="118" spans="1:14" ht="30" customHeight="1">
      <c r="A118" s="5" t="s">
        <v>314</v>
      </c>
      <c r="B118" s="6">
        <v>0</v>
      </c>
      <c r="C118" s="6">
        <v>0</v>
      </c>
      <c r="D118" s="4" t="e">
        <f t="shared" si="36"/>
        <v>#DIV/0!</v>
      </c>
      <c r="E118" s="6">
        <v>0</v>
      </c>
      <c r="F118" s="4" t="e">
        <f t="shared" si="37"/>
        <v>#DIV/0!</v>
      </c>
      <c r="G118" s="6">
        <v>0</v>
      </c>
      <c r="H118" s="4" t="e">
        <f t="shared" si="38"/>
        <v>#DIV/0!</v>
      </c>
      <c r="I118" s="6">
        <v>0</v>
      </c>
      <c r="J118" s="4" t="e">
        <f t="shared" si="39"/>
        <v>#DIV/0!</v>
      </c>
      <c r="K118" s="6">
        <v>0</v>
      </c>
      <c r="L118" s="4" t="e">
        <f t="shared" si="40"/>
        <v>#DIV/0!</v>
      </c>
      <c r="M118" s="6">
        <v>0</v>
      </c>
      <c r="N118" s="4" t="e">
        <f t="shared" si="41"/>
        <v>#DIV/0!</v>
      </c>
    </row>
    <row r="119" spans="1:14" ht="30" customHeight="1">
      <c r="A119" s="5" t="s">
        <v>9</v>
      </c>
      <c r="B119" s="46">
        <v>0</v>
      </c>
      <c r="C119" s="46">
        <v>0</v>
      </c>
      <c r="D119" s="4" t="e">
        <f t="shared" si="36"/>
        <v>#DIV/0!</v>
      </c>
      <c r="E119" s="46">
        <v>0</v>
      </c>
      <c r="F119" s="4" t="e">
        <f t="shared" si="37"/>
        <v>#DIV/0!</v>
      </c>
      <c r="G119" s="46">
        <v>0</v>
      </c>
      <c r="H119" s="4" t="e">
        <f t="shared" si="38"/>
        <v>#DIV/0!</v>
      </c>
      <c r="I119" s="46">
        <v>0</v>
      </c>
      <c r="J119" s="4" t="e">
        <f t="shared" si="39"/>
        <v>#DIV/0!</v>
      </c>
      <c r="K119" s="46">
        <v>0</v>
      </c>
      <c r="L119" s="4" t="e">
        <f t="shared" si="40"/>
        <v>#DIV/0!</v>
      </c>
      <c r="M119" s="46">
        <v>0</v>
      </c>
      <c r="N119" s="4" t="e">
        <f t="shared" si="41"/>
        <v>#DIV/0!</v>
      </c>
    </row>
    <row r="120" spans="1:14" ht="30" customHeight="1">
      <c r="A120" s="5" t="s">
        <v>10</v>
      </c>
      <c r="B120" s="54">
        <v>31.916054539999998</v>
      </c>
      <c r="C120" s="54">
        <v>34.547565289999994</v>
      </c>
      <c r="D120" s="4">
        <f t="shared" si="36"/>
        <v>8.245100429634737</v>
      </c>
      <c r="E120" s="54">
        <v>33.75485595</v>
      </c>
      <c r="F120" s="4">
        <f t="shared" si="37"/>
        <v>-2.294544733748428</v>
      </c>
      <c r="G120" s="54">
        <v>34.87970724</v>
      </c>
      <c r="H120" s="4">
        <f t="shared" si="38"/>
        <v>3.332413243493644</v>
      </c>
      <c r="I120" s="54">
        <v>36.10419729</v>
      </c>
      <c r="J120" s="4">
        <f t="shared" si="39"/>
        <v>3.5106087375520065</v>
      </c>
      <c r="K120" s="54">
        <v>35.85918509479056</v>
      </c>
      <c r="L120" s="4">
        <f t="shared" si="40"/>
        <v>-0.6786252391693615</v>
      </c>
      <c r="M120" s="54">
        <v>33.36177335</v>
      </c>
      <c r="N120" s="4">
        <f t="shared" si="41"/>
        <v>-6.964496650408747</v>
      </c>
    </row>
    <row r="121" spans="1:14" ht="30" customHeight="1">
      <c r="A121" s="5" t="s">
        <v>11</v>
      </c>
      <c r="B121" s="46">
        <v>1.6075325</v>
      </c>
      <c r="C121" s="46">
        <v>1.60247106</v>
      </c>
      <c r="D121" s="4">
        <f t="shared" si="36"/>
        <v>-0.31485770894211923</v>
      </c>
      <c r="E121" s="46">
        <v>1.8676000000000001</v>
      </c>
      <c r="F121" s="4">
        <f t="shared" si="37"/>
        <v>16.545006435248826</v>
      </c>
      <c r="G121" s="46">
        <v>1.8039695</v>
      </c>
      <c r="H121" s="4">
        <f t="shared" si="38"/>
        <v>-3.4070732490897484</v>
      </c>
      <c r="I121" s="46">
        <v>1.8865005</v>
      </c>
      <c r="J121" s="4">
        <f t="shared" si="39"/>
        <v>4.574966483635111</v>
      </c>
      <c r="K121" s="46">
        <v>1.7885004999999998</v>
      </c>
      <c r="L121" s="4">
        <f t="shared" si="40"/>
        <v>-5.194803817968778</v>
      </c>
      <c r="M121" s="46">
        <v>1.3300005000000001</v>
      </c>
      <c r="N121" s="4">
        <f t="shared" si="41"/>
        <v>-25.636000660888815</v>
      </c>
    </row>
    <row r="122" spans="1:14" ht="30" customHeight="1">
      <c r="A122" s="3" t="s">
        <v>3</v>
      </c>
      <c r="B122" s="44">
        <f>SUM(B113:B121)</f>
        <v>817.6695215536364</v>
      </c>
      <c r="C122" s="44">
        <f>SUM(C113:C121)</f>
        <v>1086.9106495445453</v>
      </c>
      <c r="D122" s="4">
        <f t="shared" si="36"/>
        <v>32.927866441607065</v>
      </c>
      <c r="E122" s="44">
        <f>SUM(E113:E121)</f>
        <v>1444.0630386018183</v>
      </c>
      <c r="F122" s="4">
        <f t="shared" si="37"/>
        <v>32.8594065397126</v>
      </c>
      <c r="G122" s="44">
        <f>SUM(G113:G121)</f>
        <v>1245.8027964781818</v>
      </c>
      <c r="H122" s="4">
        <f t="shared" si="38"/>
        <v>-13.72933430354935</v>
      </c>
      <c r="I122" s="44">
        <f>SUM(I113:I121)</f>
        <v>1220.65843177</v>
      </c>
      <c r="J122" s="4">
        <f t="shared" si="39"/>
        <v>-2.018326237448131</v>
      </c>
      <c r="K122" s="44">
        <f>SUM(K113:K121)</f>
        <v>1237.2173145419317</v>
      </c>
      <c r="L122" s="4">
        <f t="shared" si="40"/>
        <v>1.3565533437491295</v>
      </c>
      <c r="M122" s="44">
        <f>SUM(M113:M121)</f>
        <v>1205.8177682865455</v>
      </c>
      <c r="N122" s="4">
        <f t="shared" si="41"/>
        <v>-2.5379168143158104</v>
      </c>
    </row>
    <row r="124" spans="1:14" ht="30" customHeight="1">
      <c r="A124" s="246" t="s">
        <v>173</v>
      </c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</row>
    <row r="125" spans="1:14" ht="30" customHeight="1">
      <c r="A125" s="244" t="s">
        <v>318</v>
      </c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</row>
    <row r="126" spans="1:14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30" customHeight="1">
      <c r="A127" s="1"/>
      <c r="B127" s="1"/>
      <c r="C127" s="1"/>
      <c r="D127" s="1" t="s">
        <v>59</v>
      </c>
      <c r="E127" s="1"/>
      <c r="F127" s="117" t="s">
        <v>59</v>
      </c>
      <c r="G127" s="1"/>
      <c r="H127" s="117" t="s">
        <v>59</v>
      </c>
      <c r="I127" s="1"/>
      <c r="J127" s="117" t="s">
        <v>59</v>
      </c>
      <c r="K127" s="1"/>
      <c r="L127" s="117" t="s">
        <v>59</v>
      </c>
      <c r="M127" s="1"/>
      <c r="N127" s="117" t="s">
        <v>0</v>
      </c>
    </row>
    <row r="128" spans="1:14" ht="30" customHeight="1">
      <c r="A128" s="3" t="s">
        <v>1</v>
      </c>
      <c r="B128" s="3">
        <v>2557</v>
      </c>
      <c r="C128" s="3">
        <v>2558</v>
      </c>
      <c r="D128" s="4" t="s">
        <v>2</v>
      </c>
      <c r="E128" s="3">
        <v>2559</v>
      </c>
      <c r="F128" s="4" t="s">
        <v>2</v>
      </c>
      <c r="G128" s="3">
        <v>2560</v>
      </c>
      <c r="H128" s="4" t="s">
        <v>2</v>
      </c>
      <c r="I128" s="3">
        <v>2561</v>
      </c>
      <c r="J128" s="4" t="s">
        <v>2</v>
      </c>
      <c r="K128" s="3">
        <v>2562</v>
      </c>
      <c r="L128" s="4" t="s">
        <v>2</v>
      </c>
      <c r="M128" s="3">
        <v>2563</v>
      </c>
      <c r="N128" s="4" t="s">
        <v>2</v>
      </c>
    </row>
    <row r="129" spans="1:14" ht="30" customHeight="1">
      <c r="A129" s="5" t="s">
        <v>4</v>
      </c>
      <c r="B129" s="44">
        <v>1404.31409038</v>
      </c>
      <c r="C129" s="44">
        <v>1460.8455133</v>
      </c>
      <c r="D129" s="4">
        <f aca="true" t="shared" si="42" ref="D129:D138">(C129-B129)/B129*100</f>
        <v>4.0255540628167426</v>
      </c>
      <c r="E129" s="44">
        <v>1638.20890505</v>
      </c>
      <c r="F129" s="4">
        <f aca="true" t="shared" si="43" ref="F129:F138">(E129-C129)/C129*100</f>
        <v>12.141146352247905</v>
      </c>
      <c r="G129" s="44">
        <v>1458.30004693</v>
      </c>
      <c r="H129" s="4">
        <f aca="true" t="shared" si="44" ref="H129:H138">(G129-E129)/E129*100</f>
        <v>-10.982046158179628</v>
      </c>
      <c r="I129" s="44">
        <v>1508.7113405100001</v>
      </c>
      <c r="J129" s="4">
        <f aca="true" t="shared" si="45" ref="J129:J138">(I129-G129)/G129*100</f>
        <v>3.4568533194609374</v>
      </c>
      <c r="K129" s="44">
        <v>1517.0926505267296</v>
      </c>
      <c r="L129" s="4">
        <f aca="true" t="shared" si="46" ref="L129:L138">(K129-I129)/I129*100</f>
        <v>0.5555277402432903</v>
      </c>
      <c r="M129" s="44">
        <v>1336.86031516</v>
      </c>
      <c r="N129" s="4">
        <f aca="true" t="shared" si="47" ref="N129:N138">(M129-K129)/K129*100</f>
        <v>-11.880113933987715</v>
      </c>
    </row>
    <row r="130" spans="1:14" ht="30" customHeight="1">
      <c r="A130" s="5" t="s">
        <v>5</v>
      </c>
      <c r="B130" s="44">
        <v>1111.7926773199997</v>
      </c>
      <c r="C130" s="44">
        <v>1256.71598545</v>
      </c>
      <c r="D130" s="4">
        <f t="shared" si="42"/>
        <v>13.035101875229213</v>
      </c>
      <c r="E130" s="44">
        <v>1302.55163892</v>
      </c>
      <c r="F130" s="4">
        <f t="shared" si="43"/>
        <v>3.6472563411841414</v>
      </c>
      <c r="G130" s="44">
        <v>1240.0655984000002</v>
      </c>
      <c r="H130" s="4">
        <f t="shared" si="44"/>
        <v>-4.797202556346213</v>
      </c>
      <c r="I130" s="44">
        <v>1342.0485157599999</v>
      </c>
      <c r="J130" s="4">
        <f t="shared" si="45"/>
        <v>8.223993754167806</v>
      </c>
      <c r="K130" s="44">
        <v>1301.64432716</v>
      </c>
      <c r="L130" s="4">
        <f t="shared" si="46"/>
        <v>-3.010635467013571</v>
      </c>
      <c r="M130" s="44">
        <v>1303.8132386099999</v>
      </c>
      <c r="N130" s="4">
        <f t="shared" si="47"/>
        <v>0.1666285793087594</v>
      </c>
    </row>
    <row r="131" spans="1:14" ht="30" customHeight="1">
      <c r="A131" s="5" t="s">
        <v>6</v>
      </c>
      <c r="B131" s="46">
        <v>0</v>
      </c>
      <c r="C131" s="46">
        <v>0</v>
      </c>
      <c r="D131" s="4" t="e">
        <f t="shared" si="42"/>
        <v>#DIV/0!</v>
      </c>
      <c r="E131" s="46">
        <v>0.00037082</v>
      </c>
      <c r="F131" s="4" t="e">
        <f t="shared" si="43"/>
        <v>#DIV/0!</v>
      </c>
      <c r="G131" s="46">
        <v>0</v>
      </c>
      <c r="H131" s="4">
        <f t="shared" si="44"/>
        <v>-100</v>
      </c>
      <c r="I131" s="46">
        <v>0</v>
      </c>
      <c r="J131" s="4" t="e">
        <f t="shared" si="45"/>
        <v>#DIV/0!</v>
      </c>
      <c r="K131" s="46">
        <v>0</v>
      </c>
      <c r="L131" s="4" t="e">
        <f t="shared" si="46"/>
        <v>#DIV/0!</v>
      </c>
      <c r="M131" s="46">
        <v>0</v>
      </c>
      <c r="N131" s="4" t="e">
        <f t="shared" si="47"/>
        <v>#DIV/0!</v>
      </c>
    </row>
    <row r="132" spans="1:14" ht="30" customHeight="1">
      <c r="A132" s="5" t="s">
        <v>7</v>
      </c>
      <c r="B132" s="44">
        <v>3479.032770643</v>
      </c>
      <c r="C132" s="44">
        <v>3756.4479425329996</v>
      </c>
      <c r="D132" s="4">
        <f t="shared" si="42"/>
        <v>7.9739166078256725</v>
      </c>
      <c r="E132" s="44">
        <v>3673.1370534610005</v>
      </c>
      <c r="F132" s="4">
        <f t="shared" si="43"/>
        <v>-2.2178102917039757</v>
      </c>
      <c r="G132" s="44">
        <v>3853.2683988510003</v>
      </c>
      <c r="H132" s="4">
        <f t="shared" si="44"/>
        <v>4.904019174026508</v>
      </c>
      <c r="I132" s="44">
        <v>3611.11981906</v>
      </c>
      <c r="J132" s="4">
        <f t="shared" si="45"/>
        <v>-6.284238592442881</v>
      </c>
      <c r="K132" s="44">
        <v>3797.86409513</v>
      </c>
      <c r="L132" s="4">
        <f t="shared" si="46"/>
        <v>5.171367482306664</v>
      </c>
      <c r="M132" s="44">
        <v>3614.640436593</v>
      </c>
      <c r="N132" s="4">
        <f t="shared" si="47"/>
        <v>-4.824386917160826</v>
      </c>
    </row>
    <row r="133" spans="1:14" ht="30" customHeight="1">
      <c r="A133" s="5" t="s">
        <v>8</v>
      </c>
      <c r="B133" s="44">
        <v>489.6402133745454</v>
      </c>
      <c r="C133" s="44">
        <v>479.4755061563636</v>
      </c>
      <c r="D133" s="4">
        <f t="shared" si="42"/>
        <v>-2.075954331472849</v>
      </c>
      <c r="E133" s="44">
        <v>437.48335762727277</v>
      </c>
      <c r="F133" s="4">
        <f t="shared" si="43"/>
        <v>-8.757934032066412</v>
      </c>
      <c r="G133" s="44">
        <v>395.6343057227273</v>
      </c>
      <c r="H133" s="4">
        <f t="shared" si="44"/>
        <v>-9.565861460768996</v>
      </c>
      <c r="I133" s="44">
        <v>501.4553831200001</v>
      </c>
      <c r="J133" s="4">
        <f t="shared" si="45"/>
        <v>26.74719453460021</v>
      </c>
      <c r="K133" s="44">
        <v>378.34873783</v>
      </c>
      <c r="L133" s="4">
        <f t="shared" si="46"/>
        <v>-24.54987012484423</v>
      </c>
      <c r="M133" s="44">
        <v>453.55746410000006</v>
      </c>
      <c r="N133" s="4">
        <f t="shared" si="47"/>
        <v>19.878149112206874</v>
      </c>
    </row>
    <row r="134" spans="1:14" ht="30" customHeight="1">
      <c r="A134" s="5" t="s">
        <v>314</v>
      </c>
      <c r="B134" s="6">
        <v>0</v>
      </c>
      <c r="C134" s="6">
        <v>0</v>
      </c>
      <c r="D134" s="4" t="e">
        <f t="shared" si="42"/>
        <v>#DIV/0!</v>
      </c>
      <c r="E134" s="6">
        <v>0</v>
      </c>
      <c r="F134" s="4" t="e">
        <f t="shared" si="43"/>
        <v>#DIV/0!</v>
      </c>
      <c r="G134" s="6">
        <v>0</v>
      </c>
      <c r="H134" s="4" t="e">
        <f t="shared" si="44"/>
        <v>#DIV/0!</v>
      </c>
      <c r="I134" s="6">
        <v>0</v>
      </c>
      <c r="J134" s="4" t="e">
        <f t="shared" si="45"/>
        <v>#DIV/0!</v>
      </c>
      <c r="K134" s="6">
        <v>0</v>
      </c>
      <c r="L134" s="4" t="e">
        <f t="shared" si="46"/>
        <v>#DIV/0!</v>
      </c>
      <c r="M134" s="6">
        <v>0</v>
      </c>
      <c r="N134" s="4" t="e">
        <f t="shared" si="47"/>
        <v>#DIV/0!</v>
      </c>
    </row>
    <row r="135" spans="1:14" ht="30" customHeight="1">
      <c r="A135" s="5" t="s">
        <v>9</v>
      </c>
      <c r="B135" s="46">
        <v>0</v>
      </c>
      <c r="C135" s="46">
        <v>0</v>
      </c>
      <c r="D135" s="4" t="e">
        <f t="shared" si="42"/>
        <v>#DIV/0!</v>
      </c>
      <c r="E135" s="46">
        <v>0</v>
      </c>
      <c r="F135" s="4" t="e">
        <f t="shared" si="43"/>
        <v>#DIV/0!</v>
      </c>
      <c r="G135" s="46">
        <v>0</v>
      </c>
      <c r="H135" s="4" t="e">
        <f t="shared" si="44"/>
        <v>#DIV/0!</v>
      </c>
      <c r="I135" s="46">
        <v>0</v>
      </c>
      <c r="J135" s="4" t="e">
        <f t="shared" si="45"/>
        <v>#DIV/0!</v>
      </c>
      <c r="K135" s="46">
        <v>0</v>
      </c>
      <c r="L135" s="4" t="e">
        <f t="shared" si="46"/>
        <v>#DIV/0!</v>
      </c>
      <c r="M135" s="46">
        <v>0</v>
      </c>
      <c r="N135" s="4" t="e">
        <f t="shared" si="47"/>
        <v>#DIV/0!</v>
      </c>
    </row>
    <row r="136" spans="1:14" ht="30" customHeight="1">
      <c r="A136" s="5" t="s">
        <v>10</v>
      </c>
      <c r="B136" s="38">
        <v>156.45121798000002</v>
      </c>
      <c r="C136" s="38">
        <v>168.42622486</v>
      </c>
      <c r="D136" s="4">
        <f t="shared" si="42"/>
        <v>7.654147429859442</v>
      </c>
      <c r="E136" s="38">
        <v>177.12804819999997</v>
      </c>
      <c r="F136" s="4">
        <f t="shared" si="43"/>
        <v>5.166548942858005</v>
      </c>
      <c r="G136" s="38">
        <v>174.93502288</v>
      </c>
      <c r="H136" s="4">
        <f t="shared" si="44"/>
        <v>-1.2381016684177384</v>
      </c>
      <c r="I136" s="38">
        <v>186.54239473</v>
      </c>
      <c r="J136" s="4">
        <f t="shared" si="45"/>
        <v>6.635247567299499</v>
      </c>
      <c r="K136" s="38">
        <v>182.58863979387306</v>
      </c>
      <c r="L136" s="4">
        <f t="shared" si="46"/>
        <v>-2.119494038794554</v>
      </c>
      <c r="M136" s="38">
        <v>174.84351551</v>
      </c>
      <c r="N136" s="4">
        <f t="shared" si="47"/>
        <v>-4.241843464421794</v>
      </c>
    </row>
    <row r="137" spans="1:14" ht="30" customHeight="1">
      <c r="A137" s="5" t="s">
        <v>11</v>
      </c>
      <c r="B137" s="44">
        <v>5.3784740399999995</v>
      </c>
      <c r="C137" s="44">
        <v>4.92943371</v>
      </c>
      <c r="D137" s="4">
        <f t="shared" si="42"/>
        <v>-8.348842565018682</v>
      </c>
      <c r="E137" s="44">
        <v>5.56790001</v>
      </c>
      <c r="F137" s="4">
        <f t="shared" si="43"/>
        <v>12.952122648587158</v>
      </c>
      <c r="G137" s="44">
        <v>6.69051185</v>
      </c>
      <c r="H137" s="4">
        <f t="shared" si="44"/>
        <v>20.162212647205934</v>
      </c>
      <c r="I137" s="44">
        <v>6.48523696</v>
      </c>
      <c r="J137" s="4">
        <f t="shared" si="45"/>
        <v>-3.0681492627503544</v>
      </c>
      <c r="K137" s="44">
        <v>6.061384060000001</v>
      </c>
      <c r="L137" s="4">
        <f t="shared" si="46"/>
        <v>-6.535657873633026</v>
      </c>
      <c r="M137" s="44">
        <v>4.6986343</v>
      </c>
      <c r="N137" s="4">
        <f t="shared" si="47"/>
        <v>-22.482484965653214</v>
      </c>
    </row>
    <row r="138" spans="1:14" ht="30" customHeight="1">
      <c r="A138" s="3" t="s">
        <v>3</v>
      </c>
      <c r="B138" s="44">
        <f>SUM(B129:B137)</f>
        <v>6646.609443737544</v>
      </c>
      <c r="C138" s="44">
        <f>SUM(C129:C137)</f>
        <v>7126.840606009364</v>
      </c>
      <c r="D138" s="4">
        <f t="shared" si="42"/>
        <v>7.225205066386067</v>
      </c>
      <c r="E138" s="44">
        <f>SUM(E129:E137)</f>
        <v>7234.077274088274</v>
      </c>
      <c r="F138" s="4">
        <f t="shared" si="43"/>
        <v>1.5046873363280766</v>
      </c>
      <c r="G138" s="44">
        <f>SUM(G129:G137)</f>
        <v>7128.893884633729</v>
      </c>
      <c r="H138" s="4">
        <f t="shared" si="44"/>
        <v>-1.4539986990642386</v>
      </c>
      <c r="I138" s="44">
        <f>SUM(I129:I137)</f>
        <v>7156.362690139999</v>
      </c>
      <c r="J138" s="4">
        <f t="shared" si="45"/>
        <v>0.3853165154482021</v>
      </c>
      <c r="K138" s="44">
        <f>SUM(K129:K137)</f>
        <v>7183.599834500602</v>
      </c>
      <c r="L138" s="4">
        <f t="shared" si="46"/>
        <v>0.38060039072823604</v>
      </c>
      <c r="M138" s="44">
        <f>SUM(M129:M137)</f>
        <v>6888.413604273</v>
      </c>
      <c r="N138" s="4">
        <f t="shared" si="47"/>
        <v>-4.109168620583712</v>
      </c>
    </row>
    <row r="142" spans="1:14" ht="30" customHeight="1">
      <c r="A142" s="246" t="s">
        <v>174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</row>
    <row r="143" spans="1:14" ht="30" customHeight="1">
      <c r="A143" s="244" t="s">
        <v>318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</row>
    <row r="144" spans="1:14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30" customHeight="1">
      <c r="A145" s="1"/>
      <c r="B145" s="1"/>
      <c r="C145" s="1"/>
      <c r="D145" s="1" t="s">
        <v>59</v>
      </c>
      <c r="E145" s="1"/>
      <c r="F145" s="117" t="s">
        <v>59</v>
      </c>
      <c r="G145" s="1"/>
      <c r="H145" s="117" t="s">
        <v>59</v>
      </c>
      <c r="I145" s="1"/>
      <c r="J145" s="117" t="s">
        <v>59</v>
      </c>
      <c r="K145" s="1"/>
      <c r="L145" s="117" t="s">
        <v>59</v>
      </c>
      <c r="M145" s="1"/>
      <c r="N145" s="117" t="s">
        <v>0</v>
      </c>
    </row>
    <row r="146" spans="1:14" ht="30" customHeight="1">
      <c r="A146" s="3" t="s">
        <v>1</v>
      </c>
      <c r="B146" s="3">
        <v>2557</v>
      </c>
      <c r="C146" s="3">
        <v>2558</v>
      </c>
      <c r="D146" s="4" t="s">
        <v>2</v>
      </c>
      <c r="E146" s="3">
        <v>2559</v>
      </c>
      <c r="F146" s="4" t="s">
        <v>2</v>
      </c>
      <c r="G146" s="3">
        <v>2560</v>
      </c>
      <c r="H146" s="4" t="s">
        <v>2</v>
      </c>
      <c r="I146" s="3">
        <v>2561</v>
      </c>
      <c r="J146" s="4" t="s">
        <v>2</v>
      </c>
      <c r="K146" s="3">
        <v>2562</v>
      </c>
      <c r="L146" s="4" t="s">
        <v>2</v>
      </c>
      <c r="M146" s="3">
        <v>2563</v>
      </c>
      <c r="N146" s="4" t="s">
        <v>2</v>
      </c>
    </row>
    <row r="147" spans="1:14" ht="30" customHeight="1">
      <c r="A147" s="5" t="s">
        <v>4</v>
      </c>
      <c r="B147" s="46">
        <v>445.84715012000004</v>
      </c>
      <c r="C147" s="46">
        <v>462.57112683</v>
      </c>
      <c r="D147" s="4">
        <f aca="true" t="shared" si="48" ref="D147:D156">(C147-B147)/B147*100</f>
        <v>3.7510560974761686</v>
      </c>
      <c r="E147" s="46">
        <v>512.29958745</v>
      </c>
      <c r="F147" s="4">
        <f aca="true" t="shared" si="49" ref="F147:F156">(E147-C147)/C147*100</f>
        <v>10.7504463066662</v>
      </c>
      <c r="G147" s="46">
        <v>420.06408413</v>
      </c>
      <c r="H147" s="4">
        <f aca="true" t="shared" si="50" ref="H147:H156">(G147-E147)/E147*100</f>
        <v>-18.00421190637833</v>
      </c>
      <c r="I147" s="46">
        <v>350.02565242</v>
      </c>
      <c r="J147" s="4">
        <f aca="true" t="shared" si="51" ref="J147:J156">(I147-G147)/G147*100</f>
        <v>-16.673273044768283</v>
      </c>
      <c r="K147" s="46">
        <v>355.9228717994063</v>
      </c>
      <c r="L147" s="4">
        <f aca="true" t="shared" si="52" ref="L147:L156">(K147-I147)/I147*100</f>
        <v>1.684796339535197</v>
      </c>
      <c r="M147" s="46">
        <v>347.4453124</v>
      </c>
      <c r="N147" s="4">
        <f aca="true" t="shared" si="53" ref="N147:N156">(M147-K147)/K147*100</f>
        <v>-2.3818529437423153</v>
      </c>
    </row>
    <row r="148" spans="1:14" ht="30" customHeight="1">
      <c r="A148" s="5" t="s">
        <v>5</v>
      </c>
      <c r="B148" s="46">
        <v>123.53336811</v>
      </c>
      <c r="C148" s="46">
        <v>158.69593374000002</v>
      </c>
      <c r="D148" s="4">
        <f t="shared" si="48"/>
        <v>28.464022448323107</v>
      </c>
      <c r="E148" s="46">
        <v>179.50980744</v>
      </c>
      <c r="F148" s="4">
        <f t="shared" si="49"/>
        <v>13.115568376251192</v>
      </c>
      <c r="G148" s="46">
        <v>188.18015470999995</v>
      </c>
      <c r="H148" s="4">
        <f t="shared" si="50"/>
        <v>4.830013130562773</v>
      </c>
      <c r="I148" s="46">
        <v>192.0361493</v>
      </c>
      <c r="J148" s="4">
        <f t="shared" si="51"/>
        <v>2.049097364141524</v>
      </c>
      <c r="K148" s="46">
        <v>206.64626204000004</v>
      </c>
      <c r="L148" s="4">
        <f t="shared" si="52"/>
        <v>7.608001302492287</v>
      </c>
      <c r="M148" s="46">
        <v>208.64210399999988</v>
      </c>
      <c r="N148" s="4">
        <f t="shared" si="53"/>
        <v>0.9658253385747214</v>
      </c>
    </row>
    <row r="149" spans="1:14" ht="30" customHeight="1">
      <c r="A149" s="5" t="s">
        <v>6</v>
      </c>
      <c r="B149" s="46">
        <v>0</v>
      </c>
      <c r="C149" s="46">
        <v>0</v>
      </c>
      <c r="D149" s="4" t="e">
        <f t="shared" si="48"/>
        <v>#DIV/0!</v>
      </c>
      <c r="E149" s="46">
        <v>1.25E-05</v>
      </c>
      <c r="F149" s="4" t="e">
        <f t="shared" si="49"/>
        <v>#DIV/0!</v>
      </c>
      <c r="G149" s="46">
        <v>0</v>
      </c>
      <c r="H149" s="4">
        <f t="shared" si="50"/>
        <v>-100</v>
      </c>
      <c r="I149" s="46">
        <v>0</v>
      </c>
      <c r="J149" s="4" t="e">
        <f t="shared" si="51"/>
        <v>#DIV/0!</v>
      </c>
      <c r="K149" s="46">
        <v>0</v>
      </c>
      <c r="L149" s="4" t="e">
        <f t="shared" si="52"/>
        <v>#DIV/0!</v>
      </c>
      <c r="M149" s="46">
        <v>0</v>
      </c>
      <c r="N149" s="4" t="e">
        <f t="shared" si="53"/>
        <v>#DIV/0!</v>
      </c>
    </row>
    <row r="150" spans="1:14" ht="30" customHeight="1">
      <c r="A150" s="5" t="s">
        <v>7</v>
      </c>
      <c r="B150" s="46">
        <v>275.70031854800004</v>
      </c>
      <c r="C150" s="46">
        <v>326.18641252</v>
      </c>
      <c r="D150" s="4">
        <f t="shared" si="48"/>
        <v>18.311946187762633</v>
      </c>
      <c r="E150" s="46">
        <v>383.53399637999996</v>
      </c>
      <c r="F150" s="4">
        <f t="shared" si="49"/>
        <v>17.581230136765353</v>
      </c>
      <c r="G150" s="46">
        <v>401.15623234199995</v>
      </c>
      <c r="H150" s="4">
        <f t="shared" si="50"/>
        <v>4.5946998514677</v>
      </c>
      <c r="I150" s="46">
        <v>450.29225564999996</v>
      </c>
      <c r="J150" s="4">
        <f t="shared" si="51"/>
        <v>12.24860025759485</v>
      </c>
      <c r="K150" s="46">
        <v>494.62374866</v>
      </c>
      <c r="L150" s="4">
        <f t="shared" si="52"/>
        <v>9.845048955151853</v>
      </c>
      <c r="M150" s="46">
        <v>507.4423403219999</v>
      </c>
      <c r="N150" s="4">
        <f t="shared" si="53"/>
        <v>2.5915843500695495</v>
      </c>
    </row>
    <row r="151" spans="1:14" ht="30" customHeight="1">
      <c r="A151" s="5" t="s">
        <v>8</v>
      </c>
      <c r="B151" s="46">
        <v>110.85858143636365</v>
      </c>
      <c r="C151" s="46">
        <v>104.79359278</v>
      </c>
      <c r="D151" s="4">
        <f t="shared" si="48"/>
        <v>-5.470923926484797</v>
      </c>
      <c r="E151" s="46">
        <v>110.09043346999998</v>
      </c>
      <c r="F151" s="4">
        <f t="shared" si="49"/>
        <v>5.054546322426394</v>
      </c>
      <c r="G151" s="46">
        <v>95.30002362363636</v>
      </c>
      <c r="H151" s="4">
        <f t="shared" si="50"/>
        <v>-13.434782097023948</v>
      </c>
      <c r="I151" s="46">
        <v>111.00962799999999</v>
      </c>
      <c r="J151" s="4">
        <f t="shared" si="51"/>
        <v>16.4843656685803</v>
      </c>
      <c r="K151" s="46">
        <v>90.08787736000001</v>
      </c>
      <c r="L151" s="4">
        <f t="shared" si="52"/>
        <v>-18.846789253270885</v>
      </c>
      <c r="M151" s="46">
        <v>97.13636375727242</v>
      </c>
      <c r="N151" s="4">
        <f t="shared" si="53"/>
        <v>7.824012068911301</v>
      </c>
    </row>
    <row r="152" spans="1:14" ht="30" customHeight="1">
      <c r="A152" s="5" t="s">
        <v>314</v>
      </c>
      <c r="B152" s="6">
        <v>0</v>
      </c>
      <c r="C152" s="6">
        <v>0</v>
      </c>
      <c r="D152" s="4" t="e">
        <f t="shared" si="48"/>
        <v>#DIV/0!</v>
      </c>
      <c r="E152" s="6">
        <v>0</v>
      </c>
      <c r="F152" s="4" t="e">
        <f t="shared" si="49"/>
        <v>#DIV/0!</v>
      </c>
      <c r="G152" s="6">
        <v>0</v>
      </c>
      <c r="H152" s="4" t="e">
        <f t="shared" si="50"/>
        <v>#DIV/0!</v>
      </c>
      <c r="I152" s="6">
        <v>0</v>
      </c>
      <c r="J152" s="4" t="e">
        <f t="shared" si="51"/>
        <v>#DIV/0!</v>
      </c>
      <c r="K152" s="6">
        <v>0</v>
      </c>
      <c r="L152" s="4" t="e">
        <f t="shared" si="52"/>
        <v>#DIV/0!</v>
      </c>
      <c r="M152" s="6">
        <v>0</v>
      </c>
      <c r="N152" s="4" t="e">
        <f t="shared" si="53"/>
        <v>#DIV/0!</v>
      </c>
    </row>
    <row r="153" spans="1:14" ht="30" customHeight="1">
      <c r="A153" s="5" t="s">
        <v>9</v>
      </c>
      <c r="B153" s="46">
        <v>0</v>
      </c>
      <c r="C153" s="46">
        <v>0</v>
      </c>
      <c r="D153" s="4" t="e">
        <f t="shared" si="48"/>
        <v>#DIV/0!</v>
      </c>
      <c r="E153" s="46">
        <v>0</v>
      </c>
      <c r="F153" s="4" t="e">
        <f t="shared" si="49"/>
        <v>#DIV/0!</v>
      </c>
      <c r="G153" s="46">
        <v>0</v>
      </c>
      <c r="H153" s="4" t="e">
        <f t="shared" si="50"/>
        <v>#DIV/0!</v>
      </c>
      <c r="I153" s="46">
        <v>0</v>
      </c>
      <c r="J153" s="4" t="e">
        <f t="shared" si="51"/>
        <v>#DIV/0!</v>
      </c>
      <c r="K153" s="46">
        <v>0</v>
      </c>
      <c r="L153" s="4" t="e">
        <f t="shared" si="52"/>
        <v>#DIV/0!</v>
      </c>
      <c r="M153" s="46">
        <v>0</v>
      </c>
      <c r="N153" s="4" t="e">
        <f t="shared" si="53"/>
        <v>#DIV/0!</v>
      </c>
    </row>
    <row r="154" spans="1:14" ht="30" customHeight="1">
      <c r="A154" s="5" t="s">
        <v>10</v>
      </c>
      <c r="B154" s="54">
        <v>55.47324148</v>
      </c>
      <c r="C154" s="54">
        <v>60.40399532000001</v>
      </c>
      <c r="D154" s="4">
        <f t="shared" si="48"/>
        <v>8.888526627342868</v>
      </c>
      <c r="E154" s="54">
        <v>66.21721219000001</v>
      </c>
      <c r="F154" s="4">
        <f t="shared" si="49"/>
        <v>9.623894643398241</v>
      </c>
      <c r="G154" s="54">
        <v>65.23178668000001</v>
      </c>
      <c r="H154" s="4">
        <f t="shared" si="50"/>
        <v>-1.4881712434109629</v>
      </c>
      <c r="I154" s="54">
        <v>68.47786135999999</v>
      </c>
      <c r="J154" s="4">
        <f t="shared" si="51"/>
        <v>4.9762161136623</v>
      </c>
      <c r="K154" s="54">
        <v>72.40406408015505</v>
      </c>
      <c r="L154" s="4">
        <f t="shared" si="52"/>
        <v>5.733535835055263</v>
      </c>
      <c r="M154" s="54">
        <v>67.19990578000001</v>
      </c>
      <c r="N154" s="4">
        <f t="shared" si="53"/>
        <v>-7.187660480485972</v>
      </c>
    </row>
    <row r="155" spans="1:14" ht="30" customHeight="1">
      <c r="A155" s="5" t="s">
        <v>11</v>
      </c>
      <c r="B155" s="46">
        <v>2.0343014999999998</v>
      </c>
      <c r="C155" s="46">
        <v>2.08549878</v>
      </c>
      <c r="D155" s="4">
        <f t="shared" si="48"/>
        <v>2.5167006955458784</v>
      </c>
      <c r="E155" s="46">
        <v>2.4692999999999996</v>
      </c>
      <c r="F155" s="4">
        <f t="shared" si="49"/>
        <v>18.403329873921077</v>
      </c>
      <c r="G155" s="46">
        <v>2.77691655</v>
      </c>
      <c r="H155" s="4">
        <f t="shared" si="50"/>
        <v>12.457641841817543</v>
      </c>
      <c r="I155" s="46">
        <v>2.9440942</v>
      </c>
      <c r="J155" s="4">
        <f t="shared" si="51"/>
        <v>6.020261934050547</v>
      </c>
      <c r="K155" s="46">
        <v>2.7689125000000003</v>
      </c>
      <c r="L155" s="4">
        <f t="shared" si="52"/>
        <v>-5.950274960631339</v>
      </c>
      <c r="M155" s="46">
        <v>2.0566074999999997</v>
      </c>
      <c r="N155" s="4">
        <f t="shared" si="53"/>
        <v>-25.72508159791978</v>
      </c>
    </row>
    <row r="156" spans="1:14" ht="30" customHeight="1">
      <c r="A156" s="3" t="s">
        <v>3</v>
      </c>
      <c r="B156" s="44">
        <f>SUM(B147:B155)</f>
        <v>1013.4469611943637</v>
      </c>
      <c r="C156" s="44">
        <f>SUM(C147:C155)</f>
        <v>1114.73655997</v>
      </c>
      <c r="D156" s="4">
        <f t="shared" si="48"/>
        <v>9.994563371749106</v>
      </c>
      <c r="E156" s="44">
        <f>SUM(E147:E155)</f>
        <v>1254.1203494299998</v>
      </c>
      <c r="F156" s="4">
        <f t="shared" si="49"/>
        <v>12.503742540188242</v>
      </c>
      <c r="G156" s="44">
        <f>SUM(G147:G155)</f>
        <v>1172.709198035636</v>
      </c>
      <c r="H156" s="4">
        <f t="shared" si="50"/>
        <v>-6.491494331573941</v>
      </c>
      <c r="I156" s="44">
        <f>SUM(I147:I155)</f>
        <v>1174.78564093</v>
      </c>
      <c r="J156" s="4">
        <f t="shared" si="51"/>
        <v>0.17706375100000174</v>
      </c>
      <c r="K156" s="44">
        <f>SUM(K147:K155)</f>
        <v>1222.4537364395612</v>
      </c>
      <c r="L156" s="4">
        <f t="shared" si="52"/>
        <v>4.057599433359226</v>
      </c>
      <c r="M156" s="44">
        <f>SUM(M147:M155)</f>
        <v>1229.9226337592722</v>
      </c>
      <c r="N156" s="4">
        <f t="shared" si="53"/>
        <v>0.6109758673947389</v>
      </c>
    </row>
    <row r="158" spans="1:14" ht="30" customHeight="1">
      <c r="A158" s="246" t="s">
        <v>175</v>
      </c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</row>
    <row r="159" spans="1:14" ht="30" customHeight="1">
      <c r="A159" s="244" t="s">
        <v>318</v>
      </c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</row>
    <row r="160" spans="1:14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30" customHeight="1">
      <c r="A161" s="1"/>
      <c r="B161" s="1"/>
      <c r="C161" s="1"/>
      <c r="D161" s="1" t="s">
        <v>59</v>
      </c>
      <c r="E161" s="1"/>
      <c r="F161" s="117" t="s">
        <v>59</v>
      </c>
      <c r="G161" s="1"/>
      <c r="H161" s="117" t="s">
        <v>59</v>
      </c>
      <c r="I161" s="1"/>
      <c r="J161" s="117" t="s">
        <v>59</v>
      </c>
      <c r="K161" s="1"/>
      <c r="L161" s="117" t="s">
        <v>59</v>
      </c>
      <c r="M161" s="1"/>
      <c r="N161" s="117" t="s">
        <v>0</v>
      </c>
    </row>
    <row r="162" spans="1:14" ht="30" customHeight="1">
      <c r="A162" s="3" t="s">
        <v>1</v>
      </c>
      <c r="B162" s="3">
        <v>2557</v>
      </c>
      <c r="C162" s="3">
        <v>2558</v>
      </c>
      <c r="D162" s="4" t="s">
        <v>2</v>
      </c>
      <c r="E162" s="3">
        <v>2559</v>
      </c>
      <c r="F162" s="4" t="s">
        <v>2</v>
      </c>
      <c r="G162" s="3">
        <v>2560</v>
      </c>
      <c r="H162" s="4" t="s">
        <v>2</v>
      </c>
      <c r="I162" s="3">
        <v>2561</v>
      </c>
      <c r="J162" s="4" t="s">
        <v>2</v>
      </c>
      <c r="K162" s="3">
        <v>2562</v>
      </c>
      <c r="L162" s="4" t="s">
        <v>2</v>
      </c>
      <c r="M162" s="3">
        <v>2563</v>
      </c>
      <c r="N162" s="4" t="s">
        <v>2</v>
      </c>
    </row>
    <row r="163" spans="1:14" ht="30" customHeight="1">
      <c r="A163" s="5" t="s">
        <v>4</v>
      </c>
      <c r="B163" s="46">
        <v>602.01166376</v>
      </c>
      <c r="C163" s="46">
        <v>763.5020151199999</v>
      </c>
      <c r="D163" s="4">
        <f aca="true" t="shared" si="54" ref="D163:D172">(C163-B163)/B163*100</f>
        <v>26.825120023651262</v>
      </c>
      <c r="E163" s="46">
        <v>658.1534804</v>
      </c>
      <c r="F163" s="4">
        <f aca="true" t="shared" si="55" ref="F163:F172">(E163-C163)/C163*100</f>
        <v>-13.798068981316597</v>
      </c>
      <c r="G163" s="46">
        <v>512.19377787</v>
      </c>
      <c r="H163" s="4">
        <f aca="true" t="shared" si="56" ref="H163:H172">(G163-E163)/E163*100</f>
        <v>-22.177152727550943</v>
      </c>
      <c r="I163" s="46">
        <v>453.26315429000005</v>
      </c>
      <c r="J163" s="4">
        <f aca="true" t="shared" si="57" ref="J163:J172">(I163-G163)/G163*100</f>
        <v>-11.505532891295122</v>
      </c>
      <c r="K163" s="46">
        <v>434.06659749344345</v>
      </c>
      <c r="L163" s="4">
        <f aca="true" t="shared" si="58" ref="L163:L172">(K163-I163)/I163*100</f>
        <v>-4.235190223354122</v>
      </c>
      <c r="M163" s="250">
        <v>410.28692562999987</v>
      </c>
      <c r="N163" s="4">
        <f aca="true" t="shared" si="59" ref="N163:N172">(M163-K163)/K163*100</f>
        <v>-5.478346410611052</v>
      </c>
    </row>
    <row r="164" spans="1:14" ht="30" customHeight="1">
      <c r="A164" s="5" t="s">
        <v>5</v>
      </c>
      <c r="B164" s="46">
        <v>427.58454400000005</v>
      </c>
      <c r="C164" s="46">
        <v>452.80860909</v>
      </c>
      <c r="D164" s="4">
        <f t="shared" si="54"/>
        <v>5.899199455160837</v>
      </c>
      <c r="E164" s="46">
        <v>598.2122353</v>
      </c>
      <c r="F164" s="4">
        <f t="shared" si="55"/>
        <v>32.111497725764224</v>
      </c>
      <c r="G164" s="46">
        <v>634.0568376699999</v>
      </c>
      <c r="H164" s="4">
        <f t="shared" si="56"/>
        <v>5.991954068278811</v>
      </c>
      <c r="I164" s="46">
        <v>660.09981335</v>
      </c>
      <c r="J164" s="4">
        <f t="shared" si="57"/>
        <v>4.107356648924638</v>
      </c>
      <c r="K164" s="46">
        <v>751.0227012900001</v>
      </c>
      <c r="L164" s="4">
        <f t="shared" si="58"/>
        <v>13.77411205111048</v>
      </c>
      <c r="M164" s="250">
        <v>790.12731212</v>
      </c>
      <c r="N164" s="4">
        <f t="shared" si="59"/>
        <v>5.206848043718467</v>
      </c>
    </row>
    <row r="165" spans="1:14" ht="30" customHeight="1">
      <c r="A165" s="5" t="s">
        <v>6</v>
      </c>
      <c r="B165" s="46">
        <v>0</v>
      </c>
      <c r="C165" s="46">
        <v>0</v>
      </c>
      <c r="D165" s="4" t="e">
        <f t="shared" si="54"/>
        <v>#DIV/0!</v>
      </c>
      <c r="E165" s="46">
        <v>8.5E-06</v>
      </c>
      <c r="F165" s="4" t="e">
        <f t="shared" si="55"/>
        <v>#DIV/0!</v>
      </c>
      <c r="G165" s="46">
        <v>0</v>
      </c>
      <c r="H165" s="4">
        <f t="shared" si="56"/>
        <v>-100</v>
      </c>
      <c r="I165" s="46">
        <v>0</v>
      </c>
      <c r="J165" s="4" t="e">
        <f t="shared" si="57"/>
        <v>#DIV/0!</v>
      </c>
      <c r="K165" s="46">
        <v>0</v>
      </c>
      <c r="L165" s="4" t="e">
        <f t="shared" si="58"/>
        <v>#DIV/0!</v>
      </c>
      <c r="M165" s="250">
        <v>0</v>
      </c>
      <c r="N165" s="4" t="e">
        <f t="shared" si="59"/>
        <v>#DIV/0!</v>
      </c>
    </row>
    <row r="166" spans="1:14" ht="30" customHeight="1">
      <c r="A166" s="30" t="s">
        <v>7</v>
      </c>
      <c r="B166" s="46">
        <v>527.54520924</v>
      </c>
      <c r="C166" s="46">
        <v>524.69007729</v>
      </c>
      <c r="D166" s="4">
        <f t="shared" si="54"/>
        <v>-0.5412108573809606</v>
      </c>
      <c r="E166" s="46">
        <v>552.25292955</v>
      </c>
      <c r="F166" s="4">
        <f t="shared" si="55"/>
        <v>5.253168194519869</v>
      </c>
      <c r="G166" s="46">
        <v>561.6703044000001</v>
      </c>
      <c r="H166" s="4">
        <f t="shared" si="56"/>
        <v>1.7052648064128502</v>
      </c>
      <c r="I166" s="46">
        <v>586.9370514899999</v>
      </c>
      <c r="J166" s="4">
        <f t="shared" si="57"/>
        <v>4.4985015038298775</v>
      </c>
      <c r="K166" s="46">
        <v>643.88861851</v>
      </c>
      <c r="L166" s="4">
        <f t="shared" si="58"/>
        <v>9.703181435798387</v>
      </c>
      <c r="M166" s="250">
        <v>671.7065606999998</v>
      </c>
      <c r="N166" s="4">
        <f t="shared" si="59"/>
        <v>4.320303448502064</v>
      </c>
    </row>
    <row r="167" spans="1:14" ht="30" customHeight="1">
      <c r="A167" s="5" t="s">
        <v>8</v>
      </c>
      <c r="B167" s="46">
        <v>103.67948520272726</v>
      </c>
      <c r="C167" s="46">
        <v>105.3664330509091</v>
      </c>
      <c r="D167" s="4">
        <f t="shared" si="54"/>
        <v>1.6270796916895338</v>
      </c>
      <c r="E167" s="46">
        <v>112.8961441709091</v>
      </c>
      <c r="F167" s="4">
        <f t="shared" si="55"/>
        <v>7.146214313207251</v>
      </c>
      <c r="G167" s="46">
        <v>108.07167577272727</v>
      </c>
      <c r="H167" s="4">
        <f t="shared" si="56"/>
        <v>-4.2733686199931205</v>
      </c>
      <c r="I167" s="46">
        <v>106.84107021</v>
      </c>
      <c r="J167" s="4">
        <f t="shared" si="57"/>
        <v>-1.1386938843395171</v>
      </c>
      <c r="K167" s="46">
        <v>100.58310622</v>
      </c>
      <c r="L167" s="4">
        <f t="shared" si="58"/>
        <v>-5.857264418729368</v>
      </c>
      <c r="M167" s="250">
        <v>114.04034768181855</v>
      </c>
      <c r="N167" s="4">
        <f t="shared" si="59"/>
        <v>13.379226360721294</v>
      </c>
    </row>
    <row r="168" spans="1:14" ht="30" customHeight="1">
      <c r="A168" s="5" t="s">
        <v>314</v>
      </c>
      <c r="B168" s="6">
        <v>0</v>
      </c>
      <c r="C168" s="6">
        <v>0</v>
      </c>
      <c r="D168" s="4" t="e">
        <f t="shared" si="54"/>
        <v>#DIV/0!</v>
      </c>
      <c r="E168" s="6">
        <v>0</v>
      </c>
      <c r="F168" s="4" t="e">
        <f t="shared" si="55"/>
        <v>#DIV/0!</v>
      </c>
      <c r="G168" s="6">
        <v>0</v>
      </c>
      <c r="H168" s="4" t="e">
        <f t="shared" si="56"/>
        <v>#DIV/0!</v>
      </c>
      <c r="I168" s="6">
        <v>0</v>
      </c>
      <c r="J168" s="4" t="e">
        <f t="shared" si="57"/>
        <v>#DIV/0!</v>
      </c>
      <c r="K168" s="6">
        <v>0</v>
      </c>
      <c r="L168" s="4" t="e">
        <f t="shared" si="58"/>
        <v>#DIV/0!</v>
      </c>
      <c r="M168" s="167">
        <v>0</v>
      </c>
      <c r="N168" s="4" t="e">
        <f t="shared" si="59"/>
        <v>#DIV/0!</v>
      </c>
    </row>
    <row r="169" spans="1:14" ht="30" customHeight="1">
      <c r="A169" s="5" t="s">
        <v>9</v>
      </c>
      <c r="B169" s="46">
        <v>0</v>
      </c>
      <c r="C169" s="46">
        <v>0</v>
      </c>
      <c r="D169" s="4" t="e">
        <f t="shared" si="54"/>
        <v>#DIV/0!</v>
      </c>
      <c r="E169" s="46">
        <v>0</v>
      </c>
      <c r="F169" s="4" t="e">
        <f t="shared" si="55"/>
        <v>#DIV/0!</v>
      </c>
      <c r="G169" s="46">
        <v>0</v>
      </c>
      <c r="H169" s="4" t="e">
        <f t="shared" si="56"/>
        <v>#DIV/0!</v>
      </c>
      <c r="I169" s="46">
        <v>0</v>
      </c>
      <c r="J169" s="4" t="e">
        <f t="shared" si="57"/>
        <v>#DIV/0!</v>
      </c>
      <c r="K169" s="46">
        <v>0</v>
      </c>
      <c r="L169" s="4" t="e">
        <f t="shared" si="58"/>
        <v>#DIV/0!</v>
      </c>
      <c r="M169" s="250">
        <v>0</v>
      </c>
      <c r="N169" s="4" t="e">
        <f t="shared" si="59"/>
        <v>#DIV/0!</v>
      </c>
    </row>
    <row r="170" spans="1:14" ht="30" customHeight="1">
      <c r="A170" s="5" t="s">
        <v>10</v>
      </c>
      <c r="B170" s="54">
        <v>59.32749837</v>
      </c>
      <c r="C170" s="54">
        <v>64.88285830999999</v>
      </c>
      <c r="D170" s="4">
        <f t="shared" si="54"/>
        <v>9.363887055128476</v>
      </c>
      <c r="E170" s="54">
        <v>68.40531819</v>
      </c>
      <c r="F170" s="4">
        <f t="shared" si="55"/>
        <v>5.428952995828667</v>
      </c>
      <c r="G170" s="54">
        <v>69.65572198000001</v>
      </c>
      <c r="H170" s="4">
        <f t="shared" si="56"/>
        <v>1.8279335921323154</v>
      </c>
      <c r="I170" s="54">
        <v>74.76352287</v>
      </c>
      <c r="J170" s="4">
        <f t="shared" si="57"/>
        <v>7.332923620354659</v>
      </c>
      <c r="K170" s="54">
        <v>75.21397783956095</v>
      </c>
      <c r="L170" s="4">
        <f t="shared" si="58"/>
        <v>0.6025063457004419</v>
      </c>
      <c r="M170" s="251">
        <v>70.95872320999999</v>
      </c>
      <c r="N170" s="4">
        <f t="shared" si="59"/>
        <v>-5.657531687311972</v>
      </c>
    </row>
    <row r="171" spans="1:14" ht="30" customHeight="1">
      <c r="A171" s="5" t="s">
        <v>11</v>
      </c>
      <c r="B171" s="46">
        <v>2.4168795</v>
      </c>
      <c r="C171" s="46">
        <v>3.0237165</v>
      </c>
      <c r="D171" s="4">
        <f t="shared" si="54"/>
        <v>25.10828529101265</v>
      </c>
      <c r="E171" s="46">
        <v>3.2791000000000006</v>
      </c>
      <c r="F171" s="4">
        <f t="shared" si="55"/>
        <v>8.44601337460045</v>
      </c>
      <c r="G171" s="46">
        <v>3.9202445000000004</v>
      </c>
      <c r="H171" s="4">
        <f t="shared" si="56"/>
        <v>19.552453417096142</v>
      </c>
      <c r="I171" s="46">
        <v>4.285018</v>
      </c>
      <c r="J171" s="4">
        <f t="shared" si="57"/>
        <v>9.304866061287749</v>
      </c>
      <c r="K171" s="46">
        <v>3.7910365000000006</v>
      </c>
      <c r="L171" s="4">
        <f t="shared" si="58"/>
        <v>-11.528107933268878</v>
      </c>
      <c r="M171" s="250">
        <v>2.87711009</v>
      </c>
      <c r="N171" s="4">
        <f t="shared" si="59"/>
        <v>-24.107560293866875</v>
      </c>
    </row>
    <row r="172" spans="1:14" ht="30" customHeight="1">
      <c r="A172" s="3" t="s">
        <v>3</v>
      </c>
      <c r="B172" s="44">
        <f>SUM(B163:B171)</f>
        <v>1722.5652800727275</v>
      </c>
      <c r="C172" s="44">
        <f>SUM(C163:C171)</f>
        <v>1914.273709360909</v>
      </c>
      <c r="D172" s="4">
        <f t="shared" si="54"/>
        <v>11.129240296779194</v>
      </c>
      <c r="E172" s="44">
        <f>SUM(E163:E171)</f>
        <v>1993.199216110909</v>
      </c>
      <c r="F172" s="4">
        <f t="shared" si="55"/>
        <v>4.1230000894882375</v>
      </c>
      <c r="G172" s="44">
        <f>SUM(G163:G171)</f>
        <v>1889.5685621927273</v>
      </c>
      <c r="H172" s="4">
        <f t="shared" si="56"/>
        <v>-5.199212054697862</v>
      </c>
      <c r="I172" s="44">
        <f>SUM(I163:I171)</f>
        <v>1886.1896302100001</v>
      </c>
      <c r="J172" s="4">
        <f t="shared" si="57"/>
        <v>-0.17882029000345664</v>
      </c>
      <c r="K172" s="44">
        <f>SUM(K163:K171)</f>
        <v>2008.5660378530047</v>
      </c>
      <c r="L172" s="4">
        <f t="shared" si="58"/>
        <v>6.488022502243303</v>
      </c>
      <c r="M172" s="69">
        <f>SUM(M163:M171)</f>
        <v>2059.996979431818</v>
      </c>
      <c r="N172" s="4">
        <f t="shared" si="59"/>
        <v>2.560580066054933</v>
      </c>
    </row>
    <row r="173" ht="30" customHeight="1">
      <c r="A173" s="13"/>
    </row>
    <row r="174" ht="30" customHeight="1">
      <c r="A174" s="13"/>
    </row>
    <row r="175" spans="1:14" ht="30" customHeight="1">
      <c r="A175" s="246" t="s">
        <v>176</v>
      </c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</row>
    <row r="176" spans="1:14" ht="30" customHeight="1">
      <c r="A176" s="244" t="s">
        <v>318</v>
      </c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</row>
    <row r="177" spans="1:14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30" customHeight="1">
      <c r="A178" s="1"/>
      <c r="B178" s="1"/>
      <c r="C178" s="1"/>
      <c r="D178" s="1" t="s">
        <v>59</v>
      </c>
      <c r="E178" s="1"/>
      <c r="F178" s="117" t="s">
        <v>59</v>
      </c>
      <c r="G178" s="1"/>
      <c r="H178" s="117" t="s">
        <v>59</v>
      </c>
      <c r="I178" s="1"/>
      <c r="J178" s="117" t="s">
        <v>59</v>
      </c>
      <c r="K178" s="1"/>
      <c r="L178" s="117" t="s">
        <v>59</v>
      </c>
      <c r="M178" s="1"/>
      <c r="N178" s="117" t="s">
        <v>0</v>
      </c>
    </row>
    <row r="179" spans="1:14" ht="30" customHeight="1">
      <c r="A179" s="3" t="s">
        <v>1</v>
      </c>
      <c r="B179" s="3">
        <v>2557</v>
      </c>
      <c r="C179" s="3">
        <v>2558</v>
      </c>
      <c r="D179" s="4" t="s">
        <v>2</v>
      </c>
      <c r="E179" s="3">
        <v>2559</v>
      </c>
      <c r="F179" s="4" t="s">
        <v>2</v>
      </c>
      <c r="G179" s="3">
        <v>2560</v>
      </c>
      <c r="H179" s="4" t="s">
        <v>2</v>
      </c>
      <c r="I179" s="3">
        <v>2561</v>
      </c>
      <c r="J179" s="4" t="s">
        <v>2</v>
      </c>
      <c r="K179" s="3">
        <v>2562</v>
      </c>
      <c r="L179" s="4" t="s">
        <v>2</v>
      </c>
      <c r="M179" s="3">
        <v>2563</v>
      </c>
      <c r="N179" s="4" t="s">
        <v>2</v>
      </c>
    </row>
    <row r="180" spans="1:14" ht="30" customHeight="1">
      <c r="A180" s="5" t="s">
        <v>4</v>
      </c>
      <c r="B180" s="46">
        <v>473.6526631400001</v>
      </c>
      <c r="C180" s="46">
        <v>467.95843595</v>
      </c>
      <c r="D180" s="4">
        <f aca="true" t="shared" si="60" ref="D180:D189">(C180-B180)/B180*100</f>
        <v>-1.2021946952121276</v>
      </c>
      <c r="E180" s="46">
        <v>483.50543417</v>
      </c>
      <c r="F180" s="4">
        <f aca="true" t="shared" si="61" ref="F180:F189">(E180-C180)/C180*100</f>
        <v>3.322303227302249</v>
      </c>
      <c r="G180" s="46">
        <v>417.70104546</v>
      </c>
      <c r="H180" s="4">
        <f aca="true" t="shared" si="62" ref="H180:H189">(G180-E180)/E180*100</f>
        <v>-13.609855041849075</v>
      </c>
      <c r="I180" s="46">
        <v>345.05985232</v>
      </c>
      <c r="J180" s="4">
        <f aca="true" t="shared" si="63" ref="J180:J189">(I180-G180)/G180*100</f>
        <v>-17.39071374839455</v>
      </c>
      <c r="K180" s="46">
        <v>338.0203130189509</v>
      </c>
      <c r="L180" s="4">
        <f aca="true" t="shared" si="64" ref="L180:L189">(K180-I180)/I180*100</f>
        <v>-2.040092248842907</v>
      </c>
      <c r="M180" s="46">
        <v>300.46093542999995</v>
      </c>
      <c r="N180" s="4">
        <f aca="true" t="shared" si="65" ref="N180:N189">(M180-K180)/K180*100</f>
        <v>-11.111574110294729</v>
      </c>
    </row>
    <row r="181" spans="1:14" ht="30" customHeight="1">
      <c r="A181" s="5" t="s">
        <v>5</v>
      </c>
      <c r="B181" s="46">
        <v>189.39670415</v>
      </c>
      <c r="C181" s="46">
        <v>230.12071587</v>
      </c>
      <c r="D181" s="4">
        <f t="shared" si="60"/>
        <v>21.501964304377253</v>
      </c>
      <c r="E181" s="46">
        <v>239.10025972999998</v>
      </c>
      <c r="F181" s="4">
        <f t="shared" si="61"/>
        <v>3.9021014801086875</v>
      </c>
      <c r="G181" s="46">
        <v>269.7529683099999</v>
      </c>
      <c r="H181" s="4">
        <f t="shared" si="62"/>
        <v>12.820023121101585</v>
      </c>
      <c r="I181" s="46">
        <v>247.16928784</v>
      </c>
      <c r="J181" s="4">
        <f t="shared" si="63"/>
        <v>-8.371985899353202</v>
      </c>
      <c r="K181" s="46">
        <v>239.26447030000003</v>
      </c>
      <c r="L181" s="4">
        <f t="shared" si="64"/>
        <v>-3.19813906051184</v>
      </c>
      <c r="M181" s="46">
        <v>214.95232249999995</v>
      </c>
      <c r="N181" s="4">
        <f t="shared" si="65"/>
        <v>-10.161202693202407</v>
      </c>
    </row>
    <row r="182" spans="1:14" ht="30" customHeight="1">
      <c r="A182" s="5" t="s">
        <v>6</v>
      </c>
      <c r="B182" s="46">
        <v>0</v>
      </c>
      <c r="C182" s="46">
        <v>0</v>
      </c>
      <c r="D182" s="4" t="e">
        <f t="shared" si="60"/>
        <v>#DIV/0!</v>
      </c>
      <c r="E182" s="46">
        <v>0.00268378</v>
      </c>
      <c r="F182" s="4" t="e">
        <f t="shared" si="61"/>
        <v>#DIV/0!</v>
      </c>
      <c r="G182" s="46">
        <v>0</v>
      </c>
      <c r="H182" s="4">
        <f t="shared" si="62"/>
        <v>-100</v>
      </c>
      <c r="I182" s="46">
        <v>0</v>
      </c>
      <c r="J182" s="4" t="e">
        <f t="shared" si="63"/>
        <v>#DIV/0!</v>
      </c>
      <c r="K182" s="46">
        <v>0</v>
      </c>
      <c r="L182" s="4" t="e">
        <f t="shared" si="64"/>
        <v>#DIV/0!</v>
      </c>
      <c r="M182" s="46">
        <v>0</v>
      </c>
      <c r="N182" s="4" t="e">
        <f t="shared" si="65"/>
        <v>#DIV/0!</v>
      </c>
    </row>
    <row r="183" spans="1:14" ht="30" customHeight="1">
      <c r="A183" s="5" t="s">
        <v>7</v>
      </c>
      <c r="B183" s="46">
        <v>419.6527706299999</v>
      </c>
      <c r="C183" s="46">
        <v>484.809552448</v>
      </c>
      <c r="D183" s="4">
        <f t="shared" si="60"/>
        <v>15.526355686913265</v>
      </c>
      <c r="E183" s="46">
        <v>557.085217146</v>
      </c>
      <c r="F183" s="4">
        <f t="shared" si="61"/>
        <v>14.908052931929843</v>
      </c>
      <c r="G183" s="46">
        <v>599.2058209930001</v>
      </c>
      <c r="H183" s="4">
        <f t="shared" si="62"/>
        <v>7.560890605352609</v>
      </c>
      <c r="I183" s="46">
        <v>631.2923827599999</v>
      </c>
      <c r="J183" s="4">
        <f t="shared" si="63"/>
        <v>5.3548481411322335</v>
      </c>
      <c r="K183" s="46">
        <v>700.7792486999999</v>
      </c>
      <c r="L183" s="4">
        <f t="shared" si="64"/>
        <v>11.007081320418378</v>
      </c>
      <c r="M183" s="46">
        <v>653.3997325470001</v>
      </c>
      <c r="N183" s="4">
        <f t="shared" si="65"/>
        <v>-6.760975905164504</v>
      </c>
    </row>
    <row r="184" spans="1:14" ht="30" customHeight="1">
      <c r="A184" s="5" t="s">
        <v>8</v>
      </c>
      <c r="B184" s="46">
        <v>61.04682979363636</v>
      </c>
      <c r="C184" s="46">
        <v>57.859327416363634</v>
      </c>
      <c r="D184" s="4">
        <f t="shared" si="60"/>
        <v>-5.221405252406735</v>
      </c>
      <c r="E184" s="46">
        <v>62.236992585454544</v>
      </c>
      <c r="F184" s="4">
        <f t="shared" si="61"/>
        <v>7.566049182681701</v>
      </c>
      <c r="G184" s="46">
        <v>61.06238801909092</v>
      </c>
      <c r="H184" s="4">
        <f t="shared" si="62"/>
        <v>-1.8873093277295412</v>
      </c>
      <c r="I184" s="46">
        <v>61.600143779999996</v>
      </c>
      <c r="J184" s="4">
        <f t="shared" si="63"/>
        <v>0.8806661160073717</v>
      </c>
      <c r="K184" s="46">
        <v>57.72982555000001</v>
      </c>
      <c r="L184" s="4">
        <f t="shared" si="64"/>
        <v>-6.2829694745884375</v>
      </c>
      <c r="M184" s="46">
        <v>62.85672256363613</v>
      </c>
      <c r="N184" s="4">
        <f t="shared" si="65"/>
        <v>8.880846191360305</v>
      </c>
    </row>
    <row r="185" spans="1:14" ht="30" customHeight="1">
      <c r="A185" s="5" t="s">
        <v>314</v>
      </c>
      <c r="B185" s="6">
        <v>0</v>
      </c>
      <c r="C185" s="6">
        <v>0</v>
      </c>
      <c r="D185" s="4" t="e">
        <f t="shared" si="60"/>
        <v>#DIV/0!</v>
      </c>
      <c r="E185" s="6">
        <v>0</v>
      </c>
      <c r="F185" s="4" t="e">
        <f t="shared" si="61"/>
        <v>#DIV/0!</v>
      </c>
      <c r="G185" s="6">
        <v>0</v>
      </c>
      <c r="H185" s="4" t="e">
        <f t="shared" si="62"/>
        <v>#DIV/0!</v>
      </c>
      <c r="I185" s="6">
        <v>0</v>
      </c>
      <c r="J185" s="4" t="e">
        <f t="shared" si="63"/>
        <v>#DIV/0!</v>
      </c>
      <c r="K185" s="6">
        <v>0</v>
      </c>
      <c r="L185" s="4" t="e">
        <f t="shared" si="64"/>
        <v>#DIV/0!</v>
      </c>
      <c r="M185" s="6">
        <v>0</v>
      </c>
      <c r="N185" s="4" t="e">
        <f t="shared" si="65"/>
        <v>#DIV/0!</v>
      </c>
    </row>
    <row r="186" spans="1:14" ht="30" customHeight="1">
      <c r="A186" s="5" t="s">
        <v>9</v>
      </c>
      <c r="B186" s="46">
        <v>0</v>
      </c>
      <c r="C186" s="46">
        <v>0</v>
      </c>
      <c r="D186" s="4" t="e">
        <f t="shared" si="60"/>
        <v>#DIV/0!</v>
      </c>
      <c r="E186" s="46">
        <v>0</v>
      </c>
      <c r="F186" s="4" t="e">
        <f t="shared" si="61"/>
        <v>#DIV/0!</v>
      </c>
      <c r="G186" s="46">
        <v>0</v>
      </c>
      <c r="H186" s="4" t="e">
        <f t="shared" si="62"/>
        <v>#DIV/0!</v>
      </c>
      <c r="I186" s="46">
        <v>0</v>
      </c>
      <c r="J186" s="4" t="e">
        <f t="shared" si="63"/>
        <v>#DIV/0!</v>
      </c>
      <c r="K186" s="46">
        <v>0</v>
      </c>
      <c r="L186" s="4" t="e">
        <f t="shared" si="64"/>
        <v>#DIV/0!</v>
      </c>
      <c r="M186" s="46">
        <v>0</v>
      </c>
      <c r="N186" s="4" t="e">
        <f t="shared" si="65"/>
        <v>#DIV/0!</v>
      </c>
    </row>
    <row r="187" spans="1:14" ht="30" customHeight="1">
      <c r="A187" s="5" t="s">
        <v>10</v>
      </c>
      <c r="B187" s="54">
        <v>44.57585992999999</v>
      </c>
      <c r="C187" s="54">
        <v>44.77924935000001</v>
      </c>
      <c r="D187" s="4">
        <f t="shared" si="60"/>
        <v>0.45627705291475873</v>
      </c>
      <c r="E187" s="54">
        <v>48.01678768999999</v>
      </c>
      <c r="F187" s="4">
        <f t="shared" si="61"/>
        <v>7.229996900338792</v>
      </c>
      <c r="G187" s="54">
        <v>49.40772752000001</v>
      </c>
      <c r="H187" s="4">
        <f t="shared" si="62"/>
        <v>2.896778183038888</v>
      </c>
      <c r="I187" s="54">
        <v>50.64295463999999</v>
      </c>
      <c r="J187" s="4">
        <f t="shared" si="63"/>
        <v>2.500068677516021</v>
      </c>
      <c r="K187" s="54">
        <v>49.0883224072399</v>
      </c>
      <c r="L187" s="4">
        <f t="shared" si="64"/>
        <v>-3.069789754194508</v>
      </c>
      <c r="M187" s="54">
        <v>48.287768250000006</v>
      </c>
      <c r="N187" s="4">
        <f t="shared" si="65"/>
        <v>-1.6308444004226603</v>
      </c>
    </row>
    <row r="188" spans="1:14" ht="30" customHeight="1">
      <c r="A188" s="5" t="s">
        <v>11</v>
      </c>
      <c r="B188" s="46">
        <v>2.12820087</v>
      </c>
      <c r="C188" s="46">
        <v>2.0710008200000005</v>
      </c>
      <c r="D188" s="4">
        <f t="shared" si="60"/>
        <v>-2.6877185704749578</v>
      </c>
      <c r="E188" s="46">
        <v>2.3718999999999997</v>
      </c>
      <c r="F188" s="4">
        <f t="shared" si="61"/>
        <v>14.52916759347295</v>
      </c>
      <c r="G188" s="46">
        <v>2.9588715299999997</v>
      </c>
      <c r="H188" s="4">
        <f t="shared" si="62"/>
        <v>24.746891943167928</v>
      </c>
      <c r="I188" s="46">
        <v>2.71181647</v>
      </c>
      <c r="J188" s="4">
        <f t="shared" si="63"/>
        <v>-8.349637944571379</v>
      </c>
      <c r="K188" s="46">
        <v>2.4105765999999997</v>
      </c>
      <c r="L188" s="4">
        <f t="shared" si="64"/>
        <v>-11.108416566258272</v>
      </c>
      <c r="M188" s="46">
        <v>1.9576260699999999</v>
      </c>
      <c r="N188" s="4">
        <f t="shared" si="65"/>
        <v>-18.790132203224736</v>
      </c>
    </row>
    <row r="189" spans="1:14" ht="30" customHeight="1">
      <c r="A189" s="3" t="s">
        <v>3</v>
      </c>
      <c r="B189" s="44">
        <f>SUM(B180:B188)</f>
        <v>1190.4530285136364</v>
      </c>
      <c r="C189" s="44">
        <f>SUM(C180:C188)</f>
        <v>1287.5982818543637</v>
      </c>
      <c r="D189" s="4">
        <f t="shared" si="60"/>
        <v>8.160360048982357</v>
      </c>
      <c r="E189" s="44">
        <f>SUM(E180:E188)</f>
        <v>1392.3192751014547</v>
      </c>
      <c r="F189" s="4">
        <f t="shared" si="61"/>
        <v>8.133048538731714</v>
      </c>
      <c r="G189" s="44">
        <f>SUM(G180:G188)</f>
        <v>1400.0888218320906</v>
      </c>
      <c r="H189" s="4">
        <f t="shared" si="62"/>
        <v>0.558029100765686</v>
      </c>
      <c r="I189" s="44">
        <f>SUM(I180:I188)</f>
        <v>1338.4764378099999</v>
      </c>
      <c r="J189" s="4">
        <f t="shared" si="63"/>
        <v>-4.400605380269208</v>
      </c>
      <c r="K189" s="44">
        <f>SUM(K180:K188)</f>
        <v>1387.2927565761909</v>
      </c>
      <c r="L189" s="4">
        <f t="shared" si="64"/>
        <v>3.647155630626095</v>
      </c>
      <c r="M189" s="44">
        <f>SUM(M180:M188)</f>
        <v>1281.915107360636</v>
      </c>
      <c r="N189" s="4">
        <f t="shared" si="65"/>
        <v>-7.595920090841145</v>
      </c>
    </row>
    <row r="191" spans="1:14" ht="30" customHeight="1">
      <c r="A191" s="246" t="s">
        <v>177</v>
      </c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</row>
    <row r="192" spans="1:14" ht="30" customHeight="1">
      <c r="A192" s="244" t="s">
        <v>318</v>
      </c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</row>
    <row r="193" spans="1:14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30" customHeight="1">
      <c r="A194" s="1"/>
      <c r="B194" s="1"/>
      <c r="C194" s="1"/>
      <c r="D194" s="1" t="s">
        <v>59</v>
      </c>
      <c r="E194" s="1"/>
      <c r="F194" s="117" t="s">
        <v>59</v>
      </c>
      <c r="G194" s="1"/>
      <c r="H194" s="117" t="s">
        <v>59</v>
      </c>
      <c r="I194" s="1"/>
      <c r="J194" s="117" t="s">
        <v>59</v>
      </c>
      <c r="K194" s="1"/>
      <c r="L194" s="117" t="s">
        <v>59</v>
      </c>
      <c r="M194" s="1"/>
      <c r="N194" s="117" t="s">
        <v>0</v>
      </c>
    </row>
    <row r="195" spans="1:14" ht="30" customHeight="1">
      <c r="A195" s="3" t="s">
        <v>1</v>
      </c>
      <c r="B195" s="3">
        <v>2557</v>
      </c>
      <c r="C195" s="3">
        <v>2558</v>
      </c>
      <c r="D195" s="4" t="s">
        <v>2</v>
      </c>
      <c r="E195" s="3">
        <v>2559</v>
      </c>
      <c r="F195" s="4" t="s">
        <v>2</v>
      </c>
      <c r="G195" s="3">
        <v>2560</v>
      </c>
      <c r="H195" s="4" t="s">
        <v>2</v>
      </c>
      <c r="I195" s="3">
        <v>2561</v>
      </c>
      <c r="J195" s="4" t="s">
        <v>2</v>
      </c>
      <c r="K195" s="3">
        <v>2562</v>
      </c>
      <c r="L195" s="4" t="s">
        <v>2</v>
      </c>
      <c r="M195" s="3">
        <v>2563</v>
      </c>
      <c r="N195" s="4" t="s">
        <v>2</v>
      </c>
    </row>
    <row r="196" spans="1:14" ht="30" customHeight="1">
      <c r="A196" s="5" t="s">
        <v>4</v>
      </c>
      <c r="B196" s="46">
        <v>188.09824193999998</v>
      </c>
      <c r="C196" s="46">
        <v>176.38455152999998</v>
      </c>
      <c r="D196" s="4">
        <f aca="true" t="shared" si="66" ref="D196:D205">(C196-B196)/B196*100</f>
        <v>-6.227432159486349</v>
      </c>
      <c r="E196" s="44">
        <v>199.18055266999997</v>
      </c>
      <c r="F196" s="4">
        <f aca="true" t="shared" si="67" ref="F196:F205">(E196-C196)/C196*100</f>
        <v>12.924034980536705</v>
      </c>
      <c r="G196" s="44">
        <v>185.27786625000002</v>
      </c>
      <c r="H196" s="4">
        <f aca="true" t="shared" si="68" ref="H196:H205">(G196-E196)/E196*100</f>
        <v>-6.979941682877927</v>
      </c>
      <c r="I196" s="44">
        <v>151.23507151</v>
      </c>
      <c r="J196" s="4">
        <f aca="true" t="shared" si="69" ref="J196:J205">(I196-G196)/G196*100</f>
        <v>-18.373913424750487</v>
      </c>
      <c r="K196" s="44">
        <v>152.50858347153513</v>
      </c>
      <c r="L196" s="4">
        <f aca="true" t="shared" si="70" ref="L196:L205">(K196-I196)/I196*100</f>
        <v>0.8420744929200589</v>
      </c>
      <c r="M196" s="44">
        <v>133.48590968</v>
      </c>
      <c r="N196" s="4">
        <f aca="true" t="shared" si="71" ref="N196:N205">(M196-K196)/K196*100</f>
        <v>-12.473182399655306</v>
      </c>
    </row>
    <row r="197" spans="1:14" ht="30" customHeight="1">
      <c r="A197" s="5" t="s">
        <v>5</v>
      </c>
      <c r="B197" s="46">
        <v>220.53473940999996</v>
      </c>
      <c r="C197" s="46">
        <v>241.97269005000004</v>
      </c>
      <c r="D197" s="4">
        <f t="shared" si="66"/>
        <v>9.720895083175272</v>
      </c>
      <c r="E197" s="44">
        <v>287.8681741799999</v>
      </c>
      <c r="F197" s="4">
        <f t="shared" si="67"/>
        <v>18.96721655675947</v>
      </c>
      <c r="G197" s="44">
        <v>301.27799692</v>
      </c>
      <c r="H197" s="4">
        <f t="shared" si="68"/>
        <v>4.65832069772851</v>
      </c>
      <c r="I197" s="44">
        <v>258.51127981999997</v>
      </c>
      <c r="J197" s="4">
        <f t="shared" si="69"/>
        <v>-14.195101380522033</v>
      </c>
      <c r="K197" s="44">
        <v>249.52456944</v>
      </c>
      <c r="L197" s="4">
        <f t="shared" si="70"/>
        <v>-3.476332013928899</v>
      </c>
      <c r="M197" s="44">
        <v>252.46370379</v>
      </c>
      <c r="N197" s="4">
        <f t="shared" si="71"/>
        <v>1.177893766772636</v>
      </c>
    </row>
    <row r="198" spans="1:14" ht="30" customHeight="1">
      <c r="A198" s="5" t="s">
        <v>6</v>
      </c>
      <c r="B198" s="46">
        <v>0</v>
      </c>
      <c r="C198" s="46">
        <v>0</v>
      </c>
      <c r="D198" s="4" t="e">
        <f t="shared" si="66"/>
        <v>#DIV/0!</v>
      </c>
      <c r="E198" s="46">
        <v>5.05E-05</v>
      </c>
      <c r="F198" s="4" t="e">
        <f t="shared" si="67"/>
        <v>#DIV/0!</v>
      </c>
      <c r="G198" s="46">
        <v>0</v>
      </c>
      <c r="H198" s="4">
        <f t="shared" si="68"/>
        <v>-100</v>
      </c>
      <c r="I198" s="46">
        <v>0</v>
      </c>
      <c r="J198" s="4" t="e">
        <f t="shared" si="69"/>
        <v>#DIV/0!</v>
      </c>
      <c r="K198" s="46">
        <v>0</v>
      </c>
      <c r="L198" s="4" t="e">
        <f t="shared" si="70"/>
        <v>#DIV/0!</v>
      </c>
      <c r="M198" s="46">
        <v>0</v>
      </c>
      <c r="N198" s="4" t="e">
        <f t="shared" si="71"/>
        <v>#DIV/0!</v>
      </c>
    </row>
    <row r="199" spans="1:14" ht="30" customHeight="1">
      <c r="A199" s="5" t="s">
        <v>7</v>
      </c>
      <c r="B199" s="46">
        <v>701.17916588</v>
      </c>
      <c r="C199" s="46">
        <v>881.5713647</v>
      </c>
      <c r="D199" s="4">
        <f t="shared" si="66"/>
        <v>25.726976441691985</v>
      </c>
      <c r="E199" s="44">
        <v>1338.73423512</v>
      </c>
      <c r="F199" s="4">
        <f t="shared" si="67"/>
        <v>51.85772686429909</v>
      </c>
      <c r="G199" s="44">
        <v>1733.62210391</v>
      </c>
      <c r="H199" s="4">
        <f t="shared" si="68"/>
        <v>29.4971069261259</v>
      </c>
      <c r="I199" s="44">
        <v>1587.6588309499996</v>
      </c>
      <c r="J199" s="4">
        <f t="shared" si="69"/>
        <v>-8.419555370850192</v>
      </c>
      <c r="K199" s="44">
        <v>1665.7123010533332</v>
      </c>
      <c r="L199" s="4">
        <f t="shared" si="70"/>
        <v>4.9162621453520465</v>
      </c>
      <c r="M199" s="44">
        <v>2711.780140408</v>
      </c>
      <c r="N199" s="4">
        <f t="shared" si="71"/>
        <v>62.80003087527019</v>
      </c>
    </row>
    <row r="200" spans="1:14" ht="30" customHeight="1">
      <c r="A200" s="5" t="s">
        <v>8</v>
      </c>
      <c r="B200" s="46">
        <v>39.411565282727274</v>
      </c>
      <c r="C200" s="46">
        <v>44.77977914454546</v>
      </c>
      <c r="D200" s="4">
        <f t="shared" si="66"/>
        <v>13.620910063602285</v>
      </c>
      <c r="E200" s="44">
        <v>42.35609229</v>
      </c>
      <c r="F200" s="4">
        <f t="shared" si="67"/>
        <v>-5.412458258719847</v>
      </c>
      <c r="G200" s="44">
        <v>38.54613955090909</v>
      </c>
      <c r="H200" s="4">
        <f t="shared" si="68"/>
        <v>-8.995052501551037</v>
      </c>
      <c r="I200" s="44">
        <v>40.856375879999995</v>
      </c>
      <c r="J200" s="4">
        <f t="shared" si="69"/>
        <v>5.99343113475658</v>
      </c>
      <c r="K200" s="44">
        <v>38.40207382</v>
      </c>
      <c r="L200" s="4">
        <f t="shared" si="70"/>
        <v>-6.007145781134801</v>
      </c>
      <c r="M200" s="44">
        <v>40.299811572727286</v>
      </c>
      <c r="N200" s="4">
        <f t="shared" si="71"/>
        <v>4.9417585144553735</v>
      </c>
    </row>
    <row r="201" spans="1:14" ht="30" customHeight="1">
      <c r="A201" s="5" t="s">
        <v>314</v>
      </c>
      <c r="B201" s="6">
        <v>0</v>
      </c>
      <c r="C201" s="6">
        <v>0</v>
      </c>
      <c r="D201" s="4" t="e">
        <f t="shared" si="66"/>
        <v>#DIV/0!</v>
      </c>
      <c r="E201" s="6">
        <v>0</v>
      </c>
      <c r="F201" s="4" t="e">
        <f t="shared" si="67"/>
        <v>#DIV/0!</v>
      </c>
      <c r="G201" s="6">
        <v>0</v>
      </c>
      <c r="H201" s="4" t="e">
        <f t="shared" si="68"/>
        <v>#DIV/0!</v>
      </c>
      <c r="I201" s="6">
        <v>0</v>
      </c>
      <c r="J201" s="4" t="e">
        <f t="shared" si="69"/>
        <v>#DIV/0!</v>
      </c>
      <c r="K201" s="6">
        <v>0</v>
      </c>
      <c r="L201" s="4" t="e">
        <f t="shared" si="70"/>
        <v>#DIV/0!</v>
      </c>
      <c r="M201" s="6">
        <v>0</v>
      </c>
      <c r="N201" s="4" t="e">
        <f t="shared" si="71"/>
        <v>#DIV/0!</v>
      </c>
    </row>
    <row r="202" spans="1:14" ht="30" customHeight="1">
      <c r="A202" s="5" t="s">
        <v>9</v>
      </c>
      <c r="B202" s="46">
        <v>0</v>
      </c>
      <c r="C202" s="46">
        <v>0</v>
      </c>
      <c r="D202" s="4" t="e">
        <f t="shared" si="66"/>
        <v>#DIV/0!</v>
      </c>
      <c r="E202" s="46">
        <v>0</v>
      </c>
      <c r="F202" s="4" t="e">
        <f t="shared" si="67"/>
        <v>#DIV/0!</v>
      </c>
      <c r="G202" s="46">
        <v>0</v>
      </c>
      <c r="H202" s="4" t="e">
        <f t="shared" si="68"/>
        <v>#DIV/0!</v>
      </c>
      <c r="I202" s="46">
        <v>0</v>
      </c>
      <c r="J202" s="4" t="e">
        <f t="shared" si="69"/>
        <v>#DIV/0!</v>
      </c>
      <c r="K202" s="46">
        <v>0</v>
      </c>
      <c r="L202" s="4" t="e">
        <f t="shared" si="70"/>
        <v>#DIV/0!</v>
      </c>
      <c r="M202" s="46">
        <v>0</v>
      </c>
      <c r="N202" s="4" t="e">
        <f t="shared" si="71"/>
        <v>#DIV/0!</v>
      </c>
    </row>
    <row r="203" spans="1:14" ht="30" customHeight="1">
      <c r="A203" s="5" t="s">
        <v>10</v>
      </c>
      <c r="B203" s="54">
        <v>18.446217500000003</v>
      </c>
      <c r="C203" s="54">
        <v>20.520271230000002</v>
      </c>
      <c r="D203" s="4">
        <f t="shared" si="66"/>
        <v>11.24378876048707</v>
      </c>
      <c r="E203" s="38">
        <v>19.8205667</v>
      </c>
      <c r="F203" s="4">
        <f t="shared" si="67"/>
        <v>-3.4098210601478574</v>
      </c>
      <c r="G203" s="38">
        <v>20.79489458</v>
      </c>
      <c r="H203" s="4">
        <f t="shared" si="68"/>
        <v>4.915741788553405</v>
      </c>
      <c r="I203" s="38">
        <v>21.899603289999995</v>
      </c>
      <c r="J203" s="4">
        <f t="shared" si="69"/>
        <v>5.31240351207394</v>
      </c>
      <c r="K203" s="38">
        <v>21.962708572884715</v>
      </c>
      <c r="L203" s="4">
        <f t="shared" si="70"/>
        <v>0.2881571964983312</v>
      </c>
      <c r="M203" s="38">
        <v>21.18807438</v>
      </c>
      <c r="N203" s="4">
        <f t="shared" si="71"/>
        <v>-3.527043079928142</v>
      </c>
    </row>
    <row r="204" spans="1:14" ht="30" customHeight="1">
      <c r="A204" s="5" t="s">
        <v>11</v>
      </c>
      <c r="B204" s="46">
        <v>0.7272567299999999</v>
      </c>
      <c r="C204" s="46">
        <v>0.7379905</v>
      </c>
      <c r="D204" s="4">
        <f t="shared" si="66"/>
        <v>1.4759258398337667</v>
      </c>
      <c r="E204" s="44">
        <v>1.4652315</v>
      </c>
      <c r="F204" s="4">
        <f t="shared" si="67"/>
        <v>98.54340943413229</v>
      </c>
      <c r="G204" s="44">
        <v>1.3300014999999998</v>
      </c>
      <c r="H204" s="4">
        <f t="shared" si="68"/>
        <v>-9.229258311741194</v>
      </c>
      <c r="I204" s="44">
        <v>1.3231024999999998</v>
      </c>
      <c r="J204" s="4">
        <f t="shared" si="69"/>
        <v>-0.5187212194873456</v>
      </c>
      <c r="K204" s="44">
        <v>1.2056005500000002</v>
      </c>
      <c r="L204" s="4">
        <f t="shared" si="70"/>
        <v>-8.880789659153365</v>
      </c>
      <c r="M204" s="44">
        <v>0.9932115</v>
      </c>
      <c r="N204" s="4">
        <f t="shared" si="71"/>
        <v>-17.616867377839217</v>
      </c>
    </row>
    <row r="205" spans="1:14" ht="30" customHeight="1">
      <c r="A205" s="3" t="s">
        <v>3</v>
      </c>
      <c r="B205" s="44">
        <f>SUM(B196:B204)</f>
        <v>1168.3971867427272</v>
      </c>
      <c r="C205" s="44">
        <f>SUM(C196:C204)</f>
        <v>1365.9666471545456</v>
      </c>
      <c r="D205" s="4">
        <f t="shared" si="66"/>
        <v>16.909443351417607</v>
      </c>
      <c r="E205" s="44">
        <f>SUM(E196:E204)</f>
        <v>1889.42490296</v>
      </c>
      <c r="F205" s="4">
        <f t="shared" si="67"/>
        <v>38.321452203527365</v>
      </c>
      <c r="G205" s="44">
        <f>SUM(G196:G204)</f>
        <v>2280.849002710909</v>
      </c>
      <c r="H205" s="4">
        <f t="shared" si="68"/>
        <v>20.71657355302656</v>
      </c>
      <c r="I205" s="44">
        <f>SUM(I196:I204)</f>
        <v>2061.48426395</v>
      </c>
      <c r="J205" s="4">
        <f t="shared" si="69"/>
        <v>-9.617679140538582</v>
      </c>
      <c r="K205" s="44">
        <f>SUM(K196:K204)</f>
        <v>2129.3158369077532</v>
      </c>
      <c r="L205" s="4">
        <f t="shared" si="70"/>
        <v>3.2904239990550166</v>
      </c>
      <c r="M205" s="44">
        <f>SUM(M196:M204)</f>
        <v>3160.210851330728</v>
      </c>
      <c r="N205" s="4">
        <f t="shared" si="71"/>
        <v>48.41437782757802</v>
      </c>
    </row>
    <row r="206" spans="1:14" ht="30" customHeight="1">
      <c r="A206" s="14"/>
      <c r="B206" s="45"/>
      <c r="C206" s="45"/>
      <c r="D206" s="10"/>
      <c r="E206" s="45"/>
      <c r="F206" s="10"/>
      <c r="G206" s="45"/>
      <c r="H206" s="10"/>
      <c r="I206" s="45"/>
      <c r="J206" s="10"/>
      <c r="K206" s="45"/>
      <c r="L206" s="10"/>
      <c r="M206" s="45"/>
      <c r="N206" s="10"/>
    </row>
    <row r="207" spans="1:14" ht="30" customHeight="1">
      <c r="A207" s="14"/>
      <c r="B207" s="45"/>
      <c r="C207" s="45"/>
      <c r="D207" s="10"/>
      <c r="E207" s="45"/>
      <c r="F207" s="10"/>
      <c r="G207" s="45"/>
      <c r="H207" s="10"/>
      <c r="I207" s="45"/>
      <c r="J207" s="10"/>
      <c r="K207" s="45"/>
      <c r="L207" s="10"/>
      <c r="M207" s="45"/>
      <c r="N207" s="10"/>
    </row>
    <row r="208" spans="1:14" ht="30" customHeight="1">
      <c r="A208" s="246" t="s">
        <v>307</v>
      </c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</row>
    <row r="209" spans="1:14" ht="30" customHeight="1">
      <c r="A209" s="244" t="s">
        <v>318</v>
      </c>
      <c r="B209" s="244"/>
      <c r="C209" s="244"/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4"/>
    </row>
    <row r="210" spans="1:14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30" customHeight="1">
      <c r="A211" s="1"/>
      <c r="B211" s="1"/>
      <c r="C211" s="1"/>
      <c r="D211" s="1" t="s">
        <v>59</v>
      </c>
      <c r="E211" s="1"/>
      <c r="F211" s="117" t="s">
        <v>59</v>
      </c>
      <c r="G211" s="1"/>
      <c r="H211" s="117" t="s">
        <v>59</v>
      </c>
      <c r="I211" s="1"/>
      <c r="J211" s="117" t="s">
        <v>59</v>
      </c>
      <c r="K211" s="1"/>
      <c r="L211" s="117" t="s">
        <v>59</v>
      </c>
      <c r="M211" s="1"/>
      <c r="N211" s="117" t="s">
        <v>0</v>
      </c>
    </row>
    <row r="212" spans="1:14" ht="30" customHeight="1">
      <c r="A212" s="3" t="s">
        <v>1</v>
      </c>
      <c r="B212" s="3">
        <v>2557</v>
      </c>
      <c r="C212" s="3">
        <v>2558</v>
      </c>
      <c r="D212" s="4" t="s">
        <v>2</v>
      </c>
      <c r="E212" s="3">
        <v>2559</v>
      </c>
      <c r="F212" s="4" t="s">
        <v>2</v>
      </c>
      <c r="G212" s="3">
        <v>2560</v>
      </c>
      <c r="H212" s="4" t="s">
        <v>2</v>
      </c>
      <c r="I212" s="3">
        <v>2561</v>
      </c>
      <c r="J212" s="4" t="s">
        <v>2</v>
      </c>
      <c r="K212" s="3">
        <v>2562</v>
      </c>
      <c r="L212" s="4" t="s">
        <v>2</v>
      </c>
      <c r="M212" s="3">
        <v>2563</v>
      </c>
      <c r="N212" s="4" t="s">
        <v>2</v>
      </c>
    </row>
    <row r="213" spans="1:14" ht="30" customHeight="1">
      <c r="A213" s="5" t="s">
        <v>4</v>
      </c>
      <c r="B213" s="46">
        <v>130.56912258</v>
      </c>
      <c r="C213" s="46">
        <v>130.79095467000002</v>
      </c>
      <c r="D213" s="4">
        <f aca="true" t="shared" si="72" ref="D213:D222">(C213-B213)/B213*100</f>
        <v>0.16989628605653206</v>
      </c>
      <c r="E213" s="46">
        <v>141.8207659</v>
      </c>
      <c r="F213" s="4">
        <f aca="true" t="shared" si="73" ref="F213:F222">(E213-C213)/C213*100</f>
        <v>8.433160578901964</v>
      </c>
      <c r="G213" s="46">
        <v>142.50168348</v>
      </c>
      <c r="H213" s="4">
        <f aca="true" t="shared" si="74" ref="H213:H222">(G213-E213)/E213*100</f>
        <v>0.48012544261686235</v>
      </c>
      <c r="I213" s="46">
        <v>124.42939614000002</v>
      </c>
      <c r="J213" s="4">
        <f aca="true" t="shared" si="75" ref="J213:J222">(I213-G213)/G213*100</f>
        <v>-12.682157079594367</v>
      </c>
      <c r="K213" s="46">
        <v>124.96414458859464</v>
      </c>
      <c r="L213" s="4">
        <f aca="true" t="shared" si="76" ref="L213:L222">(K213-I213)/I213*100</f>
        <v>0.42976054307371847</v>
      </c>
      <c r="M213" s="46">
        <v>108.93148450999999</v>
      </c>
      <c r="N213" s="4">
        <f aca="true" t="shared" si="77" ref="N213:N222">(M213-K213)/K213*100</f>
        <v>-12.82980820728791</v>
      </c>
    </row>
    <row r="214" spans="1:14" ht="30" customHeight="1">
      <c r="A214" s="5" t="s">
        <v>5</v>
      </c>
      <c r="B214" s="46">
        <v>37.089718219999995</v>
      </c>
      <c r="C214" s="46">
        <v>45.833725339999994</v>
      </c>
      <c r="D214" s="4">
        <f t="shared" si="72"/>
        <v>23.575285927313793</v>
      </c>
      <c r="E214" s="46">
        <v>54.458758849999995</v>
      </c>
      <c r="F214" s="4">
        <f t="shared" si="73"/>
        <v>18.818093982146298</v>
      </c>
      <c r="G214" s="46">
        <v>50.85043884</v>
      </c>
      <c r="H214" s="4">
        <f t="shared" si="74"/>
        <v>-6.625784513265661</v>
      </c>
      <c r="I214" s="46">
        <v>59.58689153</v>
      </c>
      <c r="J214" s="4">
        <f t="shared" si="75"/>
        <v>17.18068297795638</v>
      </c>
      <c r="K214" s="46">
        <v>64.40776665</v>
      </c>
      <c r="L214" s="4">
        <f t="shared" si="76"/>
        <v>8.090496074246209</v>
      </c>
      <c r="M214" s="46">
        <v>55.49385348</v>
      </c>
      <c r="N214" s="4">
        <f t="shared" si="77"/>
        <v>-13.839810994284804</v>
      </c>
    </row>
    <row r="215" spans="1:14" ht="30" customHeight="1">
      <c r="A215" s="5" t="s">
        <v>6</v>
      </c>
      <c r="B215" s="46">
        <v>0</v>
      </c>
      <c r="C215" s="46">
        <v>0</v>
      </c>
      <c r="D215" s="4" t="e">
        <f t="shared" si="72"/>
        <v>#DIV/0!</v>
      </c>
      <c r="E215" s="46">
        <v>0.0005875</v>
      </c>
      <c r="F215" s="4" t="e">
        <f t="shared" si="73"/>
        <v>#DIV/0!</v>
      </c>
      <c r="G215" s="46">
        <v>0</v>
      </c>
      <c r="H215" s="4">
        <f t="shared" si="74"/>
        <v>-100</v>
      </c>
      <c r="I215" s="46">
        <v>0</v>
      </c>
      <c r="J215" s="4" t="e">
        <f t="shared" si="75"/>
        <v>#DIV/0!</v>
      </c>
      <c r="K215" s="46">
        <v>0</v>
      </c>
      <c r="L215" s="4" t="e">
        <f t="shared" si="76"/>
        <v>#DIV/0!</v>
      </c>
      <c r="M215" s="46">
        <v>0</v>
      </c>
      <c r="N215" s="4" t="e">
        <f t="shared" si="77"/>
        <v>#DIV/0!</v>
      </c>
    </row>
    <row r="216" spans="1:14" ht="30" customHeight="1">
      <c r="A216" s="5" t="s">
        <v>7</v>
      </c>
      <c r="B216" s="46">
        <v>126.8720473</v>
      </c>
      <c r="C216" s="46">
        <v>156.05210127</v>
      </c>
      <c r="D216" s="4">
        <f t="shared" si="72"/>
        <v>22.9995925745576</v>
      </c>
      <c r="E216" s="46">
        <v>168.77122898000002</v>
      </c>
      <c r="F216" s="4">
        <f t="shared" si="73"/>
        <v>8.150564847565548</v>
      </c>
      <c r="G216" s="46">
        <v>175.54251774999997</v>
      </c>
      <c r="H216" s="4">
        <f t="shared" si="74"/>
        <v>4.012110838395552</v>
      </c>
      <c r="I216" s="46">
        <v>179.97442844</v>
      </c>
      <c r="J216" s="4">
        <f t="shared" si="75"/>
        <v>2.524693588086596</v>
      </c>
      <c r="K216" s="46">
        <v>322.19051966</v>
      </c>
      <c r="L216" s="4">
        <f t="shared" si="76"/>
        <v>79.02016550501901</v>
      </c>
      <c r="M216" s="46">
        <v>179.239263138</v>
      </c>
      <c r="N216" s="4">
        <f t="shared" si="77"/>
        <v>-44.3685483585467</v>
      </c>
    </row>
    <row r="217" spans="1:14" ht="30" customHeight="1">
      <c r="A217" s="5" t="s">
        <v>8</v>
      </c>
      <c r="B217" s="46">
        <v>21.556096576363633</v>
      </c>
      <c r="C217" s="46">
        <v>29.84494775090909</v>
      </c>
      <c r="D217" s="4">
        <f t="shared" si="72"/>
        <v>38.45246816918711</v>
      </c>
      <c r="E217" s="46">
        <v>28.148461214545453</v>
      </c>
      <c r="F217" s="4">
        <f t="shared" si="73"/>
        <v>-5.6843340806718645</v>
      </c>
      <c r="G217" s="46">
        <v>27.666423610000002</v>
      </c>
      <c r="H217" s="4">
        <f t="shared" si="74"/>
        <v>-1.7124829697488464</v>
      </c>
      <c r="I217" s="46">
        <v>28.484877710000003</v>
      </c>
      <c r="J217" s="4">
        <f t="shared" si="75"/>
        <v>2.9582938204711464</v>
      </c>
      <c r="K217" s="46">
        <v>27.575549329999994</v>
      </c>
      <c r="L217" s="4">
        <f t="shared" si="76"/>
        <v>-3.192319760884129</v>
      </c>
      <c r="M217" s="46">
        <v>26.406939572727218</v>
      </c>
      <c r="N217" s="4">
        <f t="shared" si="77"/>
        <v>-4.237847606544041</v>
      </c>
    </row>
    <row r="218" spans="1:14" ht="30" customHeight="1">
      <c r="A218" s="5" t="s">
        <v>314</v>
      </c>
      <c r="B218" s="6">
        <v>0</v>
      </c>
      <c r="C218" s="6">
        <v>0</v>
      </c>
      <c r="D218" s="4" t="e">
        <f t="shared" si="72"/>
        <v>#DIV/0!</v>
      </c>
      <c r="E218" s="6">
        <v>0</v>
      </c>
      <c r="F218" s="4" t="e">
        <f t="shared" si="73"/>
        <v>#DIV/0!</v>
      </c>
      <c r="G218" s="6">
        <v>0</v>
      </c>
      <c r="H218" s="4" t="e">
        <f t="shared" si="74"/>
        <v>#DIV/0!</v>
      </c>
      <c r="I218" s="6">
        <v>0</v>
      </c>
      <c r="J218" s="4" t="e">
        <f t="shared" si="75"/>
        <v>#DIV/0!</v>
      </c>
      <c r="K218" s="6">
        <v>0</v>
      </c>
      <c r="L218" s="4" t="e">
        <f t="shared" si="76"/>
        <v>#DIV/0!</v>
      </c>
      <c r="M218" s="6">
        <v>0</v>
      </c>
      <c r="N218" s="4" t="e">
        <f t="shared" si="77"/>
        <v>#DIV/0!</v>
      </c>
    </row>
    <row r="219" spans="1:14" ht="30" customHeight="1">
      <c r="A219" s="5" t="s">
        <v>9</v>
      </c>
      <c r="B219" s="46">
        <v>0</v>
      </c>
      <c r="C219" s="46">
        <v>0</v>
      </c>
      <c r="D219" s="4" t="e">
        <f t="shared" si="72"/>
        <v>#DIV/0!</v>
      </c>
      <c r="E219" s="46">
        <v>0</v>
      </c>
      <c r="F219" s="4" t="e">
        <f t="shared" si="73"/>
        <v>#DIV/0!</v>
      </c>
      <c r="G219" s="46">
        <v>0</v>
      </c>
      <c r="H219" s="4" t="e">
        <f t="shared" si="74"/>
        <v>#DIV/0!</v>
      </c>
      <c r="I219" s="46">
        <v>0</v>
      </c>
      <c r="J219" s="4" t="e">
        <f t="shared" si="75"/>
        <v>#DIV/0!</v>
      </c>
      <c r="K219" s="46">
        <v>0</v>
      </c>
      <c r="L219" s="4" t="e">
        <f t="shared" si="76"/>
        <v>#DIV/0!</v>
      </c>
      <c r="M219" s="46">
        <v>0</v>
      </c>
      <c r="N219" s="4" t="e">
        <f t="shared" si="77"/>
        <v>#DIV/0!</v>
      </c>
    </row>
    <row r="220" spans="1:14" ht="30" customHeight="1">
      <c r="A220" s="5" t="s">
        <v>10</v>
      </c>
      <c r="B220" s="54">
        <v>14.03290303</v>
      </c>
      <c r="C220" s="54">
        <v>15.58152114</v>
      </c>
      <c r="D220" s="4">
        <f t="shared" si="72"/>
        <v>11.035621828849763</v>
      </c>
      <c r="E220" s="54">
        <v>17.44355477</v>
      </c>
      <c r="F220" s="4">
        <f t="shared" si="73"/>
        <v>11.950268611579212</v>
      </c>
      <c r="G220" s="54">
        <v>20.319501289999998</v>
      </c>
      <c r="H220" s="4">
        <f t="shared" si="74"/>
        <v>16.48715848300684</v>
      </c>
      <c r="I220" s="54">
        <v>20.25660143</v>
      </c>
      <c r="J220" s="4">
        <f t="shared" si="75"/>
        <v>-0.30955415244838497</v>
      </c>
      <c r="K220" s="54">
        <v>20.424817035006953</v>
      </c>
      <c r="L220" s="4">
        <f t="shared" si="76"/>
        <v>0.8304236304804117</v>
      </c>
      <c r="M220" s="54">
        <v>18.943815100000002</v>
      </c>
      <c r="N220" s="4">
        <f t="shared" si="77"/>
        <v>-7.250992419998668</v>
      </c>
    </row>
    <row r="221" spans="1:14" ht="30" customHeight="1">
      <c r="A221" s="5" t="s">
        <v>11</v>
      </c>
      <c r="B221" s="46">
        <v>0.799487</v>
      </c>
      <c r="C221" s="46">
        <v>0.97342001</v>
      </c>
      <c r="D221" s="4">
        <f t="shared" si="72"/>
        <v>21.75557701376008</v>
      </c>
      <c r="E221" s="46">
        <v>1.0422999999999998</v>
      </c>
      <c r="F221" s="4">
        <f t="shared" si="73"/>
        <v>7.076081166648689</v>
      </c>
      <c r="G221" s="46">
        <v>1.3379254999999999</v>
      </c>
      <c r="H221" s="4">
        <f t="shared" si="74"/>
        <v>28.362803415523373</v>
      </c>
      <c r="I221" s="46">
        <v>1.2512455099999997</v>
      </c>
      <c r="J221" s="4">
        <f t="shared" si="75"/>
        <v>-6.478685846110277</v>
      </c>
      <c r="K221" s="46">
        <v>1.62850601</v>
      </c>
      <c r="L221" s="4">
        <f t="shared" si="76"/>
        <v>30.150797504160497</v>
      </c>
      <c r="M221" s="46">
        <v>1.2180025</v>
      </c>
      <c r="N221" s="4">
        <f t="shared" si="77"/>
        <v>-25.207368439493806</v>
      </c>
    </row>
    <row r="222" spans="1:14" ht="30" customHeight="1">
      <c r="A222" s="3" t="s">
        <v>3</v>
      </c>
      <c r="B222" s="44">
        <f>SUM(B213:B221)</f>
        <v>330.91937470636367</v>
      </c>
      <c r="C222" s="44">
        <f>SUM(C213:C221)</f>
        <v>379.0766701809091</v>
      </c>
      <c r="D222" s="4">
        <f t="shared" si="72"/>
        <v>14.552576595817964</v>
      </c>
      <c r="E222" s="44">
        <f>SUM(E213:E221)</f>
        <v>411.68565721454553</v>
      </c>
      <c r="F222" s="4">
        <f t="shared" si="73"/>
        <v>8.602214168989676</v>
      </c>
      <c r="G222" s="44">
        <f>SUM(G213:G221)</f>
        <v>418.21849046999995</v>
      </c>
      <c r="H222" s="4">
        <f t="shared" si="74"/>
        <v>1.5868498552160892</v>
      </c>
      <c r="I222" s="44">
        <f>SUM(I213:I221)</f>
        <v>413.98344075999995</v>
      </c>
      <c r="J222" s="4">
        <f t="shared" si="75"/>
        <v>-1.0126404753746274</v>
      </c>
      <c r="K222" s="44">
        <f>SUM(K213:K221)</f>
        <v>561.1913032736016</v>
      </c>
      <c r="L222" s="4">
        <f t="shared" si="76"/>
        <v>35.55887700323333</v>
      </c>
      <c r="M222" s="44">
        <f>SUM(M213:M221)</f>
        <v>390.2333583007272</v>
      </c>
      <c r="N222" s="4">
        <f t="shared" si="77"/>
        <v>-30.46339884022153</v>
      </c>
    </row>
    <row r="223" spans="1:14" ht="30" customHeight="1">
      <c r="A223" s="14"/>
      <c r="B223" s="45"/>
      <c r="C223" s="45"/>
      <c r="D223" s="10"/>
      <c r="E223" s="45"/>
      <c r="F223" s="10"/>
      <c r="G223" s="45"/>
      <c r="H223" s="10"/>
      <c r="I223" s="45"/>
      <c r="J223" s="10"/>
      <c r="K223" s="45"/>
      <c r="L223" s="10"/>
      <c r="M223" s="45"/>
      <c r="N223" s="10"/>
    </row>
    <row r="224" spans="1:14" ht="30" customHeight="1">
      <c r="A224" s="244" t="s">
        <v>308</v>
      </c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  <c r="L224" s="244"/>
      <c r="M224" s="244"/>
      <c r="N224" s="244"/>
    </row>
    <row r="225" spans="1:14" ht="30" customHeight="1">
      <c r="A225" s="244" t="s">
        <v>320</v>
      </c>
      <c r="B225" s="244"/>
      <c r="C225" s="244"/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</row>
    <row r="226" spans="1:14" ht="3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30" customHeight="1">
      <c r="A227" s="1"/>
      <c r="B227" s="1"/>
      <c r="C227" s="1"/>
      <c r="D227" s="1" t="s">
        <v>59</v>
      </c>
      <c r="E227" s="1"/>
      <c r="F227" s="117" t="s">
        <v>59</v>
      </c>
      <c r="G227" s="1"/>
      <c r="H227" s="117" t="s">
        <v>59</v>
      </c>
      <c r="I227" s="1"/>
      <c r="J227" s="117" t="s">
        <v>59</v>
      </c>
      <c r="K227" s="1"/>
      <c r="L227" s="117" t="s">
        <v>59</v>
      </c>
      <c r="M227" s="1"/>
      <c r="N227" s="117" t="s">
        <v>0</v>
      </c>
    </row>
    <row r="228" spans="1:14" ht="30" customHeight="1">
      <c r="A228" s="3" t="s">
        <v>1</v>
      </c>
      <c r="B228" s="3">
        <v>2557</v>
      </c>
      <c r="C228" s="3">
        <v>2558</v>
      </c>
      <c r="D228" s="4" t="s">
        <v>2</v>
      </c>
      <c r="E228" s="3">
        <v>2559</v>
      </c>
      <c r="F228" s="4" t="s">
        <v>2</v>
      </c>
      <c r="G228" s="3">
        <v>2560</v>
      </c>
      <c r="H228" s="4" t="s">
        <v>2</v>
      </c>
      <c r="I228" s="3">
        <v>2561</v>
      </c>
      <c r="J228" s="4" t="s">
        <v>2</v>
      </c>
      <c r="K228" s="3">
        <v>2562</v>
      </c>
      <c r="L228" s="4" t="s">
        <v>2</v>
      </c>
      <c r="M228" s="3">
        <v>2563</v>
      </c>
      <c r="N228" s="4" t="s">
        <v>2</v>
      </c>
    </row>
    <row r="229" spans="1:14" ht="30" customHeight="1">
      <c r="A229" s="5" t="s">
        <v>4</v>
      </c>
      <c r="B229" s="44">
        <f aca="true" t="shared" si="78" ref="B229:B237">B25+B42+B59+B77+B94+B113+B129+B147+B163+B180+B196+B213</f>
        <v>5756.56308288</v>
      </c>
      <c r="C229" s="44">
        <f aca="true" t="shared" si="79" ref="C229:C237">C25+C42+C59+C77+C94+C113+C129+C147+C163+C180+C196+C213</f>
        <v>5981.645475200001</v>
      </c>
      <c r="D229" s="4">
        <f aca="true" t="shared" si="80" ref="D229:D238">(C229-B229)/B229*100</f>
        <v>3.910013476433444</v>
      </c>
      <c r="E229" s="44">
        <f aca="true" t="shared" si="81" ref="E229:E237">E25+E42+E59+E77+E94+E113+E129+E147+E163+E180+E196+E213</f>
        <v>6346.19155555</v>
      </c>
      <c r="F229" s="4">
        <f aca="true" t="shared" si="82" ref="F229:F238">(E229-C229)/C229*100</f>
        <v>6.0944113431899805</v>
      </c>
      <c r="G229" s="44">
        <f aca="true" t="shared" si="83" ref="G229:I237">G25+G42+G59+G77+G94+G113+G129+G147+G163+G180+G196+G213</f>
        <v>5304.169521910001</v>
      </c>
      <c r="H229" s="4">
        <f aca="true" t="shared" si="84" ref="H229:H238">(G229-E229)/E229*100</f>
        <v>-16.41964356920031</v>
      </c>
      <c r="I229" s="44">
        <f t="shared" si="83"/>
        <v>4858.10314044</v>
      </c>
      <c r="J229" s="4">
        <f aca="true" t="shared" si="85" ref="J229:J238">(I229-G229)/G229*100</f>
        <v>-8.409730866018307</v>
      </c>
      <c r="K229" s="44">
        <f aca="true" t="shared" si="86" ref="K229:M237">K25+K42+K59+K77+K94+K113+K129+K147+K163+K180+K196+K213</f>
        <v>4825.703296487206</v>
      </c>
      <c r="L229" s="4">
        <f aca="true" t="shared" si="87" ref="L229:L238">(K229-I229)/I229*100</f>
        <v>-0.6669237563749956</v>
      </c>
      <c r="M229" s="44">
        <f t="shared" si="86"/>
        <v>4293.04302197</v>
      </c>
      <c r="N229" s="4">
        <f aca="true" t="shared" si="88" ref="N229:N238">(M229-K229)/K229*100</f>
        <v>-11.037982275142099</v>
      </c>
    </row>
    <row r="230" spans="1:14" ht="30" customHeight="1">
      <c r="A230" s="5" t="s">
        <v>5</v>
      </c>
      <c r="B230" s="44">
        <f t="shared" si="78"/>
        <v>3145.54507357</v>
      </c>
      <c r="C230" s="44">
        <f t="shared" si="79"/>
        <v>3518.50998576</v>
      </c>
      <c r="D230" s="4">
        <f t="shared" si="80"/>
        <v>11.856924744896677</v>
      </c>
      <c r="E230" s="44">
        <f t="shared" si="81"/>
        <v>3874.232830369999</v>
      </c>
      <c r="F230" s="4">
        <f t="shared" si="82"/>
        <v>10.110042206776999</v>
      </c>
      <c r="G230" s="44">
        <f t="shared" si="83"/>
        <v>3911.65628979</v>
      </c>
      <c r="H230" s="4">
        <f t="shared" si="84"/>
        <v>0.9659579343461042</v>
      </c>
      <c r="I230" s="44">
        <f t="shared" si="83"/>
        <v>4065.3514476699993</v>
      </c>
      <c r="J230" s="4">
        <f t="shared" si="85"/>
        <v>3.929158046967636</v>
      </c>
      <c r="K230" s="44">
        <f t="shared" si="86"/>
        <v>4217.44626082</v>
      </c>
      <c r="L230" s="4">
        <f t="shared" si="87"/>
        <v>3.7412463622836816</v>
      </c>
      <c r="M230" s="44">
        <f t="shared" si="86"/>
        <v>4146.95341262</v>
      </c>
      <c r="N230" s="4">
        <f t="shared" si="88"/>
        <v>-1.671458125142643</v>
      </c>
    </row>
    <row r="231" spans="1:14" ht="30" customHeight="1">
      <c r="A231" s="5" t="s">
        <v>6</v>
      </c>
      <c r="B231" s="23">
        <f>B27+B44+B61+B79+B96+B115+B131+B149+B165+B182+B198+B215</f>
        <v>0</v>
      </c>
      <c r="C231" s="23">
        <f>C27+C44+C61+C79+C96+C115+C131+C149+C165+C182+C198+C215</f>
        <v>0</v>
      </c>
      <c r="D231" s="4" t="e">
        <f t="shared" si="80"/>
        <v>#DIV/0!</v>
      </c>
      <c r="E231" s="23">
        <f t="shared" si="81"/>
        <v>0.6002947599999998</v>
      </c>
      <c r="F231" s="4" t="e">
        <f t="shared" si="82"/>
        <v>#DIV/0!</v>
      </c>
      <c r="G231" s="228">
        <f t="shared" si="83"/>
        <v>0</v>
      </c>
      <c r="H231" s="4">
        <f t="shared" si="84"/>
        <v>-100</v>
      </c>
      <c r="I231" s="228">
        <f t="shared" si="83"/>
        <v>0</v>
      </c>
      <c r="J231" s="4" t="e">
        <f t="shared" si="85"/>
        <v>#DIV/0!</v>
      </c>
      <c r="K231" s="228">
        <f t="shared" si="86"/>
        <v>0</v>
      </c>
      <c r="L231" s="4" t="e">
        <f t="shared" si="87"/>
        <v>#DIV/0!</v>
      </c>
      <c r="M231" s="228">
        <f t="shared" si="86"/>
        <v>0</v>
      </c>
      <c r="N231" s="4" t="e">
        <f t="shared" si="88"/>
        <v>#DIV/0!</v>
      </c>
    </row>
    <row r="232" spans="1:14" ht="30" customHeight="1">
      <c r="A232" s="5" t="s">
        <v>7</v>
      </c>
      <c r="B232" s="44">
        <f t="shared" si="78"/>
        <v>8486.275153150998</v>
      </c>
      <c r="C232" s="44">
        <f t="shared" si="79"/>
        <v>9712.202953670998</v>
      </c>
      <c r="D232" s="4">
        <f t="shared" si="80"/>
        <v>14.44600579636881</v>
      </c>
      <c r="E232" s="44">
        <f t="shared" si="81"/>
        <v>10924.466482942002</v>
      </c>
      <c r="F232" s="4">
        <f t="shared" si="82"/>
        <v>12.48185952305285</v>
      </c>
      <c r="G232" s="44">
        <f t="shared" si="83"/>
        <v>11529.640217431002</v>
      </c>
      <c r="H232" s="4">
        <f t="shared" si="84"/>
        <v>5.539618208669034</v>
      </c>
      <c r="I232" s="44">
        <f t="shared" si="83"/>
        <v>11227.120665430002</v>
      </c>
      <c r="J232" s="4">
        <f t="shared" si="85"/>
        <v>-2.6238420826318434</v>
      </c>
      <c r="K232" s="44">
        <f t="shared" si="86"/>
        <v>12073.010719463333</v>
      </c>
      <c r="L232" s="4">
        <f t="shared" si="87"/>
        <v>7.534345441195388</v>
      </c>
      <c r="M232" s="44">
        <f t="shared" si="86"/>
        <v>13592.779770997004</v>
      </c>
      <c r="N232" s="4">
        <f t="shared" si="88"/>
        <v>12.588152920990922</v>
      </c>
    </row>
    <row r="233" spans="1:14" ht="30" customHeight="1">
      <c r="A233" s="5" t="s">
        <v>8</v>
      </c>
      <c r="B233" s="44">
        <f t="shared" si="78"/>
        <v>1334.3331650354544</v>
      </c>
      <c r="C233" s="44">
        <f t="shared" si="79"/>
        <v>1419.9263496654546</v>
      </c>
      <c r="D233" s="4">
        <f t="shared" si="80"/>
        <v>6.414678647946665</v>
      </c>
      <c r="E233" s="44">
        <f t="shared" si="81"/>
        <v>1356.2903294145456</v>
      </c>
      <c r="F233" s="4">
        <f t="shared" si="82"/>
        <v>-4.481642323624896</v>
      </c>
      <c r="G233" s="44">
        <f t="shared" si="83"/>
        <v>1258.68271881</v>
      </c>
      <c r="H233" s="4">
        <f t="shared" si="84"/>
        <v>-7.196660514911925</v>
      </c>
      <c r="I233" s="44">
        <f t="shared" si="83"/>
        <v>1376.25281263</v>
      </c>
      <c r="J233" s="4">
        <f t="shared" si="85"/>
        <v>9.340725193331853</v>
      </c>
      <c r="K233" s="44">
        <f t="shared" si="86"/>
        <v>1174.7469434</v>
      </c>
      <c r="L233" s="4">
        <f t="shared" si="87"/>
        <v>-14.641631783111505</v>
      </c>
      <c r="M233" s="44">
        <f t="shared" si="86"/>
        <v>1273.2803447590898</v>
      </c>
      <c r="N233" s="4">
        <f t="shared" si="88"/>
        <v>8.387627813179105</v>
      </c>
    </row>
    <row r="234" spans="1:14" ht="30" customHeight="1">
      <c r="A234" s="5" t="s">
        <v>314</v>
      </c>
      <c r="B234" s="23">
        <f>B30+B47+B64+B82+B99+B118+B134+B152+B168+B185+B201+B218</f>
        <v>0</v>
      </c>
      <c r="C234" s="23">
        <f>C30+C47+C64+C82+C99+C118+C134+C152+C168+C185+C201+C218</f>
        <v>0</v>
      </c>
      <c r="D234" s="4" t="e">
        <f t="shared" si="80"/>
        <v>#DIV/0!</v>
      </c>
      <c r="E234" s="23">
        <f t="shared" si="81"/>
        <v>0</v>
      </c>
      <c r="F234" s="4" t="e">
        <f>(E234-C234)/C234*100</f>
        <v>#DIV/0!</v>
      </c>
      <c r="G234" s="23">
        <f t="shared" si="83"/>
        <v>0</v>
      </c>
      <c r="H234" s="4" t="e">
        <f t="shared" si="84"/>
        <v>#DIV/0!</v>
      </c>
      <c r="I234" s="23">
        <f t="shared" si="83"/>
        <v>0</v>
      </c>
      <c r="J234" s="4" t="e">
        <f t="shared" si="85"/>
        <v>#DIV/0!</v>
      </c>
      <c r="K234" s="23">
        <f t="shared" si="86"/>
        <v>0</v>
      </c>
      <c r="L234" s="4" t="e">
        <f t="shared" si="87"/>
        <v>#DIV/0!</v>
      </c>
      <c r="M234" s="23">
        <f t="shared" si="86"/>
        <v>0</v>
      </c>
      <c r="N234" s="4" t="e">
        <f t="shared" si="88"/>
        <v>#DIV/0!</v>
      </c>
    </row>
    <row r="235" spans="1:14" ht="30" customHeight="1">
      <c r="A235" s="5" t="s">
        <v>9</v>
      </c>
      <c r="B235" s="23">
        <f>B31+B48+B65+B83+B100+B119+B135+B153+B169+B186+B202+B219</f>
        <v>0</v>
      </c>
      <c r="C235" s="23">
        <f>C31+C48+C65+C83+C100+C119+C135+C153+C169+C186+C202+C219</f>
        <v>0</v>
      </c>
      <c r="D235" s="4" t="e">
        <f t="shared" si="80"/>
        <v>#DIV/0!</v>
      </c>
      <c r="E235" s="23">
        <f t="shared" si="81"/>
        <v>0</v>
      </c>
      <c r="F235" s="4" t="e">
        <f t="shared" si="82"/>
        <v>#DIV/0!</v>
      </c>
      <c r="G235" s="23">
        <f t="shared" si="83"/>
        <v>0</v>
      </c>
      <c r="H235" s="4" t="e">
        <f t="shared" si="84"/>
        <v>#DIV/0!</v>
      </c>
      <c r="I235" s="23">
        <f t="shared" si="83"/>
        <v>0</v>
      </c>
      <c r="J235" s="4" t="e">
        <f t="shared" si="85"/>
        <v>#DIV/0!</v>
      </c>
      <c r="K235" s="23">
        <f t="shared" si="86"/>
        <v>0</v>
      </c>
      <c r="L235" s="4" t="e">
        <f t="shared" si="87"/>
        <v>#DIV/0!</v>
      </c>
      <c r="M235" s="23">
        <f t="shared" si="86"/>
        <v>0</v>
      </c>
      <c r="N235" s="4" t="e">
        <f t="shared" si="88"/>
        <v>#DIV/0!</v>
      </c>
    </row>
    <row r="236" spans="1:14" ht="30" customHeight="1">
      <c r="A236" s="5" t="s">
        <v>10</v>
      </c>
      <c r="B236" s="44">
        <f t="shared" si="78"/>
        <v>645.20633817</v>
      </c>
      <c r="C236" s="44">
        <f t="shared" si="79"/>
        <v>685.2499541399999</v>
      </c>
      <c r="D236" s="4">
        <f t="shared" si="80"/>
        <v>6.206327123750163</v>
      </c>
      <c r="E236" s="44">
        <f t="shared" si="81"/>
        <v>727.2655947</v>
      </c>
      <c r="F236" s="4">
        <f t="shared" si="82"/>
        <v>6.131432816034318</v>
      </c>
      <c r="G236" s="44">
        <f t="shared" si="83"/>
        <v>732.8691009499998</v>
      </c>
      <c r="H236" s="4">
        <f t="shared" si="84"/>
        <v>0.7704896657886539</v>
      </c>
      <c r="I236" s="44">
        <f t="shared" si="83"/>
        <v>756.4712634499999</v>
      </c>
      <c r="J236" s="4">
        <f t="shared" si="85"/>
        <v>3.2205154330296075</v>
      </c>
      <c r="K236" s="44">
        <f t="shared" si="86"/>
        <v>762.0078847278695</v>
      </c>
      <c r="L236" s="4">
        <f t="shared" si="87"/>
        <v>0.7319010708508608</v>
      </c>
      <c r="M236" s="44">
        <f t="shared" si="86"/>
        <v>711.2804490200001</v>
      </c>
      <c r="N236" s="4">
        <f t="shared" si="88"/>
        <v>-6.6570749101874895</v>
      </c>
    </row>
    <row r="237" spans="1:14" ht="30" customHeight="1">
      <c r="A237" s="5" t="s">
        <v>11</v>
      </c>
      <c r="B237" s="44">
        <f t="shared" si="78"/>
        <v>24.297624220000003</v>
      </c>
      <c r="C237" s="44">
        <f t="shared" si="79"/>
        <v>25.0517253</v>
      </c>
      <c r="D237" s="4">
        <f t="shared" si="80"/>
        <v>3.103600060532988</v>
      </c>
      <c r="E237" s="44">
        <f t="shared" si="81"/>
        <v>29.31793151</v>
      </c>
      <c r="F237" s="4">
        <f t="shared" si="82"/>
        <v>17.02959041308025</v>
      </c>
      <c r="G237" s="44">
        <f t="shared" si="83"/>
        <v>34.978623649999996</v>
      </c>
      <c r="H237" s="4">
        <f t="shared" si="84"/>
        <v>19.3079519885951</v>
      </c>
      <c r="I237" s="44">
        <f t="shared" si="83"/>
        <v>34.122265649999996</v>
      </c>
      <c r="J237" s="4">
        <f t="shared" si="85"/>
        <v>-2.4482324077951545</v>
      </c>
      <c r="K237" s="44">
        <f t="shared" si="86"/>
        <v>32.22537511</v>
      </c>
      <c r="L237" s="4">
        <f t="shared" si="87"/>
        <v>-5.559099033624674</v>
      </c>
      <c r="M237" s="44">
        <f t="shared" si="86"/>
        <v>24.47291753</v>
      </c>
      <c r="N237" s="4">
        <f t="shared" si="88"/>
        <v>-24.056997175478344</v>
      </c>
    </row>
    <row r="238" spans="1:14" ht="30" customHeight="1">
      <c r="A238" s="3" t="s">
        <v>3</v>
      </c>
      <c r="B238" s="44">
        <f>SUM(B229:B237)</f>
        <v>19392.22043702645</v>
      </c>
      <c r="C238" s="44">
        <f>SUM(C229:C237)</f>
        <v>21342.58644373645</v>
      </c>
      <c r="D238" s="4">
        <f t="shared" si="80"/>
        <v>10.057466152695316</v>
      </c>
      <c r="E238" s="44">
        <f>SUM(E229:E237)</f>
        <v>23258.365019246547</v>
      </c>
      <c r="F238" s="4">
        <f t="shared" si="82"/>
        <v>8.976318688273754</v>
      </c>
      <c r="G238" s="44">
        <f>SUM(G229:G237)</f>
        <v>22771.996472541003</v>
      </c>
      <c r="H238" s="4">
        <f t="shared" si="84"/>
        <v>-2.091155359816</v>
      </c>
      <c r="I238" s="44">
        <f>SUM(I229:I237)</f>
        <v>22317.42159527</v>
      </c>
      <c r="J238" s="4">
        <f t="shared" si="85"/>
        <v>-1.9962012457675367</v>
      </c>
      <c r="K238" s="44">
        <f>SUM(K229:K237)</f>
        <v>23085.140480008413</v>
      </c>
      <c r="L238" s="4">
        <f t="shared" si="87"/>
        <v>3.4399981264015063</v>
      </c>
      <c r="M238" s="44">
        <f>SUM(M229:M237)</f>
        <v>24041.809916896094</v>
      </c>
      <c r="N238" s="4">
        <f t="shared" si="88"/>
        <v>4.1440919006585695</v>
      </c>
    </row>
  </sheetData>
  <sheetProtection/>
  <mergeCells count="28">
    <mergeCell ref="A1:N1"/>
    <mergeCell ref="A2:N2"/>
    <mergeCell ref="A20:N20"/>
    <mergeCell ref="A21:N21"/>
    <mergeCell ref="A37:N37"/>
    <mergeCell ref="A38:N38"/>
    <mergeCell ref="A54:N54"/>
    <mergeCell ref="A55:N55"/>
    <mergeCell ref="A72:N72"/>
    <mergeCell ref="A73:N73"/>
    <mergeCell ref="A89:N89"/>
    <mergeCell ref="A90:N90"/>
    <mergeCell ref="A108:N108"/>
    <mergeCell ref="A109:N109"/>
    <mergeCell ref="A124:N124"/>
    <mergeCell ref="A125:N125"/>
    <mergeCell ref="A142:N142"/>
    <mergeCell ref="A143:N143"/>
    <mergeCell ref="A158:N158"/>
    <mergeCell ref="A159:N159"/>
    <mergeCell ref="A224:N224"/>
    <mergeCell ref="A225:N225"/>
    <mergeCell ref="A175:N175"/>
    <mergeCell ref="A176:N176"/>
    <mergeCell ref="A191:N191"/>
    <mergeCell ref="A192:N192"/>
    <mergeCell ref="A208:N208"/>
    <mergeCell ref="A209:N209"/>
  </mergeCells>
  <printOptions horizontalCentered="1"/>
  <pageMargins left="0.17" right="0.17" top="0.2" bottom="0.18" header="0.17" footer="0.2"/>
  <pageSetup horizontalDpi="600" verticalDpi="600" orientation="landscape" paperSize="9" scale="6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9"/>
  <sheetViews>
    <sheetView zoomScale="69" zoomScaleNormal="69" zoomScalePageLayoutView="0" workbookViewId="0" topLeftCell="A1">
      <selection activeCell="N181" sqref="N181"/>
    </sheetView>
  </sheetViews>
  <sheetFormatPr defaultColWidth="9.140625" defaultRowHeight="32.25" customHeight="1"/>
  <cols>
    <col min="1" max="1" width="32.7109375" style="2" customWidth="1"/>
    <col min="2" max="14" width="18.7109375" style="2" customWidth="1"/>
    <col min="15" max="16384" width="9.140625" style="2" customWidth="1"/>
  </cols>
  <sheetData>
    <row r="1" spans="1:14" ht="32.25" customHeight="1">
      <c r="A1" s="244" t="s">
        <v>107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2.25" customHeight="1">
      <c r="A2" s="249" t="s">
        <v>318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32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2.25" customHeight="1">
      <c r="A4" s="1"/>
      <c r="B4" s="1"/>
      <c r="C4" s="1"/>
      <c r="D4" s="1" t="s">
        <v>59</v>
      </c>
      <c r="E4" s="1"/>
      <c r="F4" s="117" t="s">
        <v>59</v>
      </c>
      <c r="G4" s="1"/>
      <c r="H4" s="117" t="s">
        <v>59</v>
      </c>
      <c r="I4" s="1"/>
      <c r="J4" s="117" t="s">
        <v>59</v>
      </c>
      <c r="K4" s="1"/>
      <c r="L4" s="117" t="s">
        <v>59</v>
      </c>
      <c r="M4" s="1"/>
      <c r="N4" s="117" t="s">
        <v>0</v>
      </c>
    </row>
    <row r="5" spans="1:14" ht="32.25" customHeight="1">
      <c r="A5" s="3" t="s">
        <v>58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  <c r="M5" s="3">
        <v>2563</v>
      </c>
      <c r="N5" s="4" t="s">
        <v>2</v>
      </c>
    </row>
    <row r="6" spans="1:14" ht="32.25" customHeight="1">
      <c r="A6" s="5" t="s">
        <v>33</v>
      </c>
      <c r="B6" s="49">
        <f>B31</f>
        <v>3235.8286552558184</v>
      </c>
      <c r="C6" s="49">
        <f>C31</f>
        <v>3217.683534289545</v>
      </c>
      <c r="D6" s="48">
        <f aca="true" t="shared" si="0" ref="D6:D14">(C6-B6)/B6*100</f>
        <v>-0.5607565449054566</v>
      </c>
      <c r="E6" s="49">
        <f>E31</f>
        <v>3310.0401707735455</v>
      </c>
      <c r="F6" s="48">
        <f>(E6-C6)/C6*100</f>
        <v>2.8702834041879255</v>
      </c>
      <c r="G6" s="49">
        <f>G31</f>
        <v>3136.6286041000003</v>
      </c>
      <c r="H6" s="48">
        <f>(G6-E6)/E6*100</f>
        <v>-5.238956560246804</v>
      </c>
      <c r="I6" s="49">
        <f>I31</f>
        <v>3154.153212819999</v>
      </c>
      <c r="J6" s="48">
        <f>(I6-G6)/G6*100</f>
        <v>0.5587084392806938</v>
      </c>
      <c r="K6" s="49">
        <f>K31</f>
        <v>3289.7838050905493</v>
      </c>
      <c r="L6" s="48">
        <f>(K6-I6)/I6*100</f>
        <v>4.300063539059611</v>
      </c>
      <c r="M6" s="49">
        <f>M31</f>
        <v>3364.435577228181</v>
      </c>
      <c r="N6" s="48">
        <f>(M6-K6)/K6*100</f>
        <v>2.2691999401941545</v>
      </c>
    </row>
    <row r="7" spans="1:14" ht="32.25" customHeight="1">
      <c r="A7" s="5" t="s">
        <v>34</v>
      </c>
      <c r="B7" s="49">
        <f>B48</f>
        <v>1384.9560729527273</v>
      </c>
      <c r="C7" s="49">
        <f>C48</f>
        <v>1362.787764811818</v>
      </c>
      <c r="D7" s="48">
        <f t="shared" si="0"/>
        <v>-1.6006506324526473</v>
      </c>
      <c r="E7" s="49">
        <f>E48</f>
        <v>1440.7891284335456</v>
      </c>
      <c r="F7" s="48">
        <f aca="true" t="shared" si="1" ref="F7:F14">(E7-C7)/C7*100</f>
        <v>5.723661866930422</v>
      </c>
      <c r="G7" s="49">
        <f>G48</f>
        <v>1430.6610205929999</v>
      </c>
      <c r="H7" s="48">
        <f aca="true" t="shared" si="2" ref="H7:H14">(G7-E7)/E7*100</f>
        <v>-0.7029555984752023</v>
      </c>
      <c r="I7" s="49">
        <f>I48</f>
        <v>1327.8179376000003</v>
      </c>
      <c r="J7" s="48">
        <f aca="true" t="shared" si="3" ref="J7:J14">(I7-G7)/G7*100</f>
        <v>-7.18850108534947</v>
      </c>
      <c r="K7" s="49">
        <f>K48</f>
        <v>1332.1465894903886</v>
      </c>
      <c r="L7" s="48">
        <f aca="true" t="shared" si="4" ref="L7:L14">(K7-I7)/I7*100</f>
        <v>0.32599739526129895</v>
      </c>
      <c r="M7" s="49">
        <f>M48</f>
        <v>1382.957119099909</v>
      </c>
      <c r="N7" s="48">
        <f aca="true" t="shared" si="5" ref="N7:N14">(M7-K7)/K7*100</f>
        <v>3.8141845657509803</v>
      </c>
    </row>
    <row r="8" spans="1:14" ht="32.25" customHeight="1">
      <c r="A8" s="66" t="s">
        <v>295</v>
      </c>
      <c r="B8" s="72">
        <f>B66</f>
        <v>3665.4770784958187</v>
      </c>
      <c r="C8" s="72">
        <f>C66</f>
        <v>3892.16963679</v>
      </c>
      <c r="D8" s="48">
        <f t="shared" si="0"/>
        <v>6.184530783840225</v>
      </c>
      <c r="E8" s="72">
        <f>E66</f>
        <v>3958.034862430091</v>
      </c>
      <c r="F8" s="48">
        <f t="shared" si="1"/>
        <v>1.6922496136219858</v>
      </c>
      <c r="G8" s="72">
        <f>G66</f>
        <v>3953.35550872</v>
      </c>
      <c r="H8" s="48">
        <f t="shared" si="2"/>
        <v>-0.11822416610089569</v>
      </c>
      <c r="I8" s="72">
        <f>I66</f>
        <v>4193.489115490001</v>
      </c>
      <c r="J8" s="48">
        <f t="shared" si="3"/>
        <v>6.074171833024694</v>
      </c>
      <c r="K8" s="72">
        <f>K66</f>
        <v>3773.1064452563182</v>
      </c>
      <c r="L8" s="48">
        <f t="shared" si="4"/>
        <v>-10.024651517059239</v>
      </c>
      <c r="M8" s="72">
        <f>M66</f>
        <v>3866.265019741544</v>
      </c>
      <c r="N8" s="48">
        <f t="shared" si="5"/>
        <v>2.469015275260738</v>
      </c>
    </row>
    <row r="9" spans="1:14" ht="32.25" customHeight="1">
      <c r="A9" s="66" t="s">
        <v>296</v>
      </c>
      <c r="B9" s="81">
        <f>B83</f>
        <v>1935.3881716121816</v>
      </c>
      <c r="C9" s="72">
        <f>C83</f>
        <v>2101.8100752461824</v>
      </c>
      <c r="D9" s="48">
        <f t="shared" si="0"/>
        <v>8.598890190352408</v>
      </c>
      <c r="E9" s="72">
        <f>E83</f>
        <v>2295.379459575364</v>
      </c>
      <c r="F9" s="48">
        <f t="shared" si="1"/>
        <v>9.209651557432418</v>
      </c>
      <c r="G9" s="72">
        <f>G83</f>
        <v>2309.7131257300002</v>
      </c>
      <c r="H9" s="48">
        <f t="shared" si="2"/>
        <v>0.6244573678152564</v>
      </c>
      <c r="I9" s="72">
        <f>I83</f>
        <v>2552.2283169200005</v>
      </c>
      <c r="J9" s="48">
        <f t="shared" si="3"/>
        <v>10.499797073861789</v>
      </c>
      <c r="K9" s="72">
        <f>K83</f>
        <v>2480.9325097281962</v>
      </c>
      <c r="L9" s="48">
        <f t="shared" si="4"/>
        <v>-2.793472931835627</v>
      </c>
      <c r="M9" s="72">
        <f>M83</f>
        <v>1666.3293219437269</v>
      </c>
      <c r="N9" s="48">
        <f t="shared" si="5"/>
        <v>-32.834556546389685</v>
      </c>
    </row>
    <row r="10" spans="1:14" ht="32.25" customHeight="1">
      <c r="A10" s="5" t="s">
        <v>35</v>
      </c>
      <c r="B10" s="49">
        <f>B100</f>
        <v>371.44245767372735</v>
      </c>
      <c r="C10" s="49">
        <f>C100</f>
        <v>454.6077903767273</v>
      </c>
      <c r="D10" s="48">
        <f t="shared" si="0"/>
        <v>22.38982942979874</v>
      </c>
      <c r="E10" s="49">
        <f>E100</f>
        <v>485.9596753327273</v>
      </c>
      <c r="F10" s="48">
        <f t="shared" si="1"/>
        <v>6.896468916649913</v>
      </c>
      <c r="G10" s="49">
        <f>G100</f>
        <v>504.1932541600001</v>
      </c>
      <c r="H10" s="48">
        <f t="shared" si="2"/>
        <v>3.7520765102142764</v>
      </c>
      <c r="I10" s="49">
        <f>I100</f>
        <v>482.6614714200001</v>
      </c>
      <c r="J10" s="48">
        <f t="shared" si="3"/>
        <v>-4.270541615213105</v>
      </c>
      <c r="K10" s="49">
        <f>K100</f>
        <v>490.4126892359401</v>
      </c>
      <c r="L10" s="48">
        <f t="shared" si="4"/>
        <v>1.605932579025986</v>
      </c>
      <c r="M10" s="49">
        <f>M100</f>
        <v>487.98178782881814</v>
      </c>
      <c r="N10" s="48">
        <f t="shared" si="5"/>
        <v>-0.4956848508364007</v>
      </c>
    </row>
    <row r="11" spans="1:14" ht="32.25" customHeight="1">
      <c r="A11" s="5" t="s">
        <v>36</v>
      </c>
      <c r="B11" s="49">
        <f>B117</f>
        <v>2352.9304222327273</v>
      </c>
      <c r="C11" s="49">
        <f>C117</f>
        <v>1796.508851675182</v>
      </c>
      <c r="D11" s="48">
        <f t="shared" si="0"/>
        <v>-23.648024833201372</v>
      </c>
      <c r="E11" s="49">
        <f>E117</f>
        <v>1846.5545747534547</v>
      </c>
      <c r="F11" s="48">
        <f t="shared" si="1"/>
        <v>2.7857209293239364</v>
      </c>
      <c r="G11" s="49">
        <f>G117</f>
        <v>1771.3181808699999</v>
      </c>
      <c r="H11" s="48">
        <f t="shared" si="2"/>
        <v>-4.07442026962567</v>
      </c>
      <c r="I11" s="49">
        <f>I117</f>
        <v>1930.18986843</v>
      </c>
      <c r="J11" s="48">
        <f t="shared" si="3"/>
        <v>8.969121938440711</v>
      </c>
      <c r="K11" s="49">
        <f>K117</f>
        <v>1970.9817944681392</v>
      </c>
      <c r="L11" s="48">
        <f t="shared" si="4"/>
        <v>2.1133633900647872</v>
      </c>
      <c r="M11" s="49">
        <f>M117</f>
        <v>1522.5749312195453</v>
      </c>
      <c r="N11" s="48">
        <f t="shared" si="5"/>
        <v>-22.750431511194886</v>
      </c>
    </row>
    <row r="12" spans="1:14" ht="32.25" customHeight="1">
      <c r="A12" s="5" t="s">
        <v>37</v>
      </c>
      <c r="B12" s="49">
        <f>B134</f>
        <v>878.1218514173637</v>
      </c>
      <c r="C12" s="49">
        <f>C134</f>
        <v>1038.7906123157275</v>
      </c>
      <c r="D12" s="48">
        <f t="shared" si="0"/>
        <v>18.296863998889293</v>
      </c>
      <c r="E12" s="49">
        <f>E134</f>
        <v>1014.7405429309999</v>
      </c>
      <c r="F12" s="48">
        <f t="shared" si="1"/>
        <v>-2.3151989534362296</v>
      </c>
      <c r="G12" s="49">
        <f>G134</f>
        <v>1231.8649269799998</v>
      </c>
      <c r="H12" s="48">
        <f t="shared" si="2"/>
        <v>21.397034499267452</v>
      </c>
      <c r="I12" s="49">
        <f>I134</f>
        <v>1264.1391613</v>
      </c>
      <c r="J12" s="48">
        <f t="shared" si="3"/>
        <v>2.619949120486992</v>
      </c>
      <c r="K12" s="49">
        <f>K134</f>
        <v>1325.4598532099146</v>
      </c>
      <c r="L12" s="48">
        <f t="shared" si="4"/>
        <v>4.8507865104704395</v>
      </c>
      <c r="M12" s="49">
        <f>M134</f>
        <v>892.7721480875454</v>
      </c>
      <c r="N12" s="48">
        <f t="shared" si="5"/>
        <v>-32.64434634323428</v>
      </c>
    </row>
    <row r="13" spans="1:14" ht="32.25" customHeight="1">
      <c r="A13" s="5" t="s">
        <v>38</v>
      </c>
      <c r="B13" s="49">
        <f>B152</f>
        <v>9659.356836164272</v>
      </c>
      <c r="C13" s="49">
        <f>C152</f>
        <v>10462.20034316</v>
      </c>
      <c r="D13" s="48">
        <f t="shared" si="0"/>
        <v>8.311562773930376</v>
      </c>
      <c r="E13" s="49">
        <f>E152</f>
        <v>10685.580657254726</v>
      </c>
      <c r="F13" s="48">
        <f t="shared" si="1"/>
        <v>2.1351179175303</v>
      </c>
      <c r="G13" s="49">
        <f>G152</f>
        <v>11492.355575389998</v>
      </c>
      <c r="H13" s="48">
        <f t="shared" si="2"/>
        <v>7.550127073230511</v>
      </c>
      <c r="I13" s="49">
        <f>I152</f>
        <v>12917.544366929998</v>
      </c>
      <c r="J13" s="48">
        <f t="shared" si="3"/>
        <v>12.40118948801004</v>
      </c>
      <c r="K13" s="49">
        <f>K152</f>
        <v>13390.631056952996</v>
      </c>
      <c r="L13" s="48">
        <f t="shared" si="4"/>
        <v>3.662357771606648</v>
      </c>
      <c r="M13" s="49">
        <f>M152</f>
        <v>9395.923186001088</v>
      </c>
      <c r="N13" s="48">
        <f t="shared" si="5"/>
        <v>-29.83211062989957</v>
      </c>
    </row>
    <row r="14" spans="1:14" ht="32.25" customHeight="1">
      <c r="A14" s="3" t="s">
        <v>128</v>
      </c>
      <c r="B14" s="49">
        <f>SUM(B6:B13)</f>
        <v>23483.501545804636</v>
      </c>
      <c r="C14" s="49">
        <f>SUM(C6:C13)</f>
        <v>24326.558608665182</v>
      </c>
      <c r="D14" s="48">
        <f t="shared" si="0"/>
        <v>3.5899972634666955</v>
      </c>
      <c r="E14" s="49">
        <f>SUM(E6:E13)</f>
        <v>25037.079071484455</v>
      </c>
      <c r="F14" s="48">
        <f t="shared" si="1"/>
        <v>2.9207602861104407</v>
      </c>
      <c r="G14" s="49">
        <f>SUM(G6:G13)</f>
        <v>25830.090196542995</v>
      </c>
      <c r="H14" s="48">
        <f t="shared" si="2"/>
        <v>3.1673468090841546</v>
      </c>
      <c r="I14" s="49">
        <f>SUM(I6:I13)</f>
        <v>27822.223450909998</v>
      </c>
      <c r="J14" s="48">
        <f t="shared" si="3"/>
        <v>7.712451792497507</v>
      </c>
      <c r="K14" s="49">
        <f>SUM(K6:K13)</f>
        <v>28053.45474343244</v>
      </c>
      <c r="L14" s="48">
        <f t="shared" si="4"/>
        <v>0.8311028517560132</v>
      </c>
      <c r="M14" s="49">
        <f>SUM(M6:M13)</f>
        <v>22579.23909115036</v>
      </c>
      <c r="N14" s="48">
        <f t="shared" si="5"/>
        <v>-19.513516970895154</v>
      </c>
    </row>
    <row r="17" spans="1:14" ht="32.25" customHeight="1">
      <c r="A17" s="244" t="s">
        <v>179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32.25" customHeight="1">
      <c r="A18" s="244" t="s">
        <v>318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19" spans="1:14" ht="32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2.25" customHeight="1">
      <c r="A20" s="1"/>
      <c r="B20" s="1"/>
      <c r="C20" s="1"/>
      <c r="D20" s="1" t="s">
        <v>59</v>
      </c>
      <c r="E20" s="1"/>
      <c r="F20" s="117" t="s">
        <v>59</v>
      </c>
      <c r="G20" s="1"/>
      <c r="H20" s="117" t="s">
        <v>59</v>
      </c>
      <c r="I20" s="1"/>
      <c r="J20" s="117" t="s">
        <v>59</v>
      </c>
      <c r="K20" s="1"/>
      <c r="L20" s="117" t="s">
        <v>59</v>
      </c>
      <c r="M20" s="1"/>
      <c r="N20" s="117" t="s">
        <v>0</v>
      </c>
    </row>
    <row r="21" spans="1:14" ht="32.25" customHeight="1">
      <c r="A21" s="3" t="s">
        <v>1</v>
      </c>
      <c r="B21" s="3">
        <v>2557</v>
      </c>
      <c r="C21" s="3">
        <v>2558</v>
      </c>
      <c r="D21" s="4" t="s">
        <v>2</v>
      </c>
      <c r="E21" s="3">
        <v>2559</v>
      </c>
      <c r="F21" s="4" t="s">
        <v>2</v>
      </c>
      <c r="G21" s="3">
        <v>2560</v>
      </c>
      <c r="H21" s="4" t="s">
        <v>2</v>
      </c>
      <c r="I21" s="3">
        <v>2561</v>
      </c>
      <c r="J21" s="4" t="s">
        <v>2</v>
      </c>
      <c r="K21" s="3">
        <v>2562</v>
      </c>
      <c r="L21" s="4" t="s">
        <v>2</v>
      </c>
      <c r="M21" s="3">
        <v>2563</v>
      </c>
      <c r="N21" s="4" t="s">
        <v>2</v>
      </c>
    </row>
    <row r="22" spans="1:14" ht="32.25" customHeight="1">
      <c r="A22" s="5" t="s">
        <v>4</v>
      </c>
      <c r="B22" s="44">
        <v>872.60891119</v>
      </c>
      <c r="C22" s="44">
        <v>837.46895477</v>
      </c>
      <c r="D22" s="4">
        <f aca="true" t="shared" si="6" ref="D22:D31">(C22-B22)/B22*100</f>
        <v>-4.026999491911982</v>
      </c>
      <c r="E22" s="44">
        <v>850.57711146</v>
      </c>
      <c r="F22" s="4">
        <f aca="true" t="shared" si="7" ref="F22:F31">(E22-C22)/C22*100</f>
        <v>1.565211058313197</v>
      </c>
      <c r="G22" s="44">
        <v>761.5458429799999</v>
      </c>
      <c r="H22" s="4">
        <f aca="true" t="shared" si="8" ref="H22:H31">(G22-E22)/E22*100</f>
        <v>-10.467160152849583</v>
      </c>
      <c r="I22" s="44">
        <v>687.22497987</v>
      </c>
      <c r="J22" s="4">
        <f aca="true" t="shared" si="9" ref="J22:J31">(I22-G22)/G22*100</f>
        <v>-9.759210662771848</v>
      </c>
      <c r="K22" s="44">
        <v>690.7431079346499</v>
      </c>
      <c r="L22" s="4">
        <f aca="true" t="shared" si="10" ref="L22:L31">(K22-I22)/I22*100</f>
        <v>0.5119325064865073</v>
      </c>
      <c r="M22" s="44">
        <v>662.0255224</v>
      </c>
      <c r="N22" s="4">
        <f aca="true" t="shared" si="11" ref="N22:N31">(M22-K22)/K22*100</f>
        <v>-4.157491432743587</v>
      </c>
    </row>
    <row r="23" spans="1:14" ht="32.25" customHeight="1">
      <c r="A23" s="5" t="s">
        <v>5</v>
      </c>
      <c r="B23" s="44">
        <v>900.37307306</v>
      </c>
      <c r="C23" s="44">
        <v>806.2707169099999</v>
      </c>
      <c r="D23" s="4">
        <f t="shared" si="6"/>
        <v>-10.451484941701407</v>
      </c>
      <c r="E23" s="44">
        <v>791.1273955400001</v>
      </c>
      <c r="F23" s="4">
        <f t="shared" si="7"/>
        <v>-1.8781931493228505</v>
      </c>
      <c r="G23" s="44">
        <v>653.91481326</v>
      </c>
      <c r="H23" s="4">
        <f t="shared" si="8"/>
        <v>-17.34393007416244</v>
      </c>
      <c r="I23" s="44">
        <v>641.8643216999999</v>
      </c>
      <c r="J23" s="4">
        <f t="shared" si="9"/>
        <v>-1.842822844144491</v>
      </c>
      <c r="K23" s="44">
        <v>775.3072323299999</v>
      </c>
      <c r="L23" s="4">
        <f t="shared" si="10"/>
        <v>20.78989377016187</v>
      </c>
      <c r="M23" s="44">
        <v>802.33086528</v>
      </c>
      <c r="N23" s="4">
        <f t="shared" si="11"/>
        <v>3.4855386127106085</v>
      </c>
    </row>
    <row r="24" spans="1:14" ht="32.25" customHeight="1">
      <c r="A24" s="5" t="s">
        <v>6</v>
      </c>
      <c r="B24" s="46">
        <v>0</v>
      </c>
      <c r="C24" s="46">
        <v>0</v>
      </c>
      <c r="D24" s="4" t="e">
        <f t="shared" si="6"/>
        <v>#DIV/0!</v>
      </c>
      <c r="E24" s="46">
        <v>0.0005212999999999999</v>
      </c>
      <c r="F24" s="4" t="e">
        <f t="shared" si="7"/>
        <v>#DIV/0!</v>
      </c>
      <c r="G24" s="46">
        <v>0</v>
      </c>
      <c r="H24" s="4">
        <f t="shared" si="8"/>
        <v>-100</v>
      </c>
      <c r="I24" s="46">
        <v>0</v>
      </c>
      <c r="J24" s="4" t="e">
        <f t="shared" si="9"/>
        <v>#DIV/0!</v>
      </c>
      <c r="K24" s="46">
        <v>0</v>
      </c>
      <c r="L24" s="4" t="e">
        <f t="shared" si="10"/>
        <v>#DIV/0!</v>
      </c>
      <c r="M24" s="46">
        <v>0</v>
      </c>
      <c r="N24" s="4" t="e">
        <f t="shared" si="11"/>
        <v>#DIV/0!</v>
      </c>
    </row>
    <row r="25" spans="1:14" ht="32.25" customHeight="1">
      <c r="A25" s="5" t="s">
        <v>7</v>
      </c>
      <c r="B25" s="44">
        <v>1070.3771954239999</v>
      </c>
      <c r="C25" s="44">
        <v>1188.519230885</v>
      </c>
      <c r="D25" s="4">
        <f t="shared" si="6"/>
        <v>11.037420823806093</v>
      </c>
      <c r="E25" s="44">
        <v>1297.5015603790002</v>
      </c>
      <c r="F25" s="4">
        <f t="shared" si="7"/>
        <v>9.169589070329918</v>
      </c>
      <c r="G25" s="44">
        <v>1390.50522838</v>
      </c>
      <c r="H25" s="4">
        <f t="shared" si="8"/>
        <v>7.16790413522381</v>
      </c>
      <c r="I25" s="44">
        <v>1467.9430607399997</v>
      </c>
      <c r="J25" s="4">
        <f t="shared" si="9"/>
        <v>5.56904287589182</v>
      </c>
      <c r="K25" s="44">
        <v>1462.64340023</v>
      </c>
      <c r="L25" s="4">
        <f t="shared" si="10"/>
        <v>-0.3610262994348123</v>
      </c>
      <c r="M25" s="44">
        <v>1546.81415604</v>
      </c>
      <c r="N25" s="4">
        <f t="shared" si="11"/>
        <v>5.754701097804436</v>
      </c>
    </row>
    <row r="26" spans="1:14" ht="32.25" customHeight="1">
      <c r="A26" s="5" t="s">
        <v>8</v>
      </c>
      <c r="B26" s="44">
        <v>281.96654236181814</v>
      </c>
      <c r="C26" s="44">
        <v>264.48004406454544</v>
      </c>
      <c r="D26" s="4">
        <f t="shared" si="6"/>
        <v>-6.201621706888227</v>
      </c>
      <c r="E26" s="44">
        <v>246.86404037454545</v>
      </c>
      <c r="F26" s="4">
        <f t="shared" si="7"/>
        <v>-6.660617345367978</v>
      </c>
      <c r="G26" s="44">
        <v>214.40917789000002</v>
      </c>
      <c r="H26" s="4">
        <f t="shared" si="8"/>
        <v>-13.146857045402188</v>
      </c>
      <c r="I26" s="44">
        <v>230.31679473000003</v>
      </c>
      <c r="J26" s="4">
        <f t="shared" si="9"/>
        <v>7.419279807211056</v>
      </c>
      <c r="K26" s="44">
        <v>233.25508836999998</v>
      </c>
      <c r="L26" s="4">
        <f t="shared" si="10"/>
        <v>1.2757617799624694</v>
      </c>
      <c r="M26" s="44">
        <v>232.3098664181811</v>
      </c>
      <c r="N26" s="4">
        <f t="shared" si="11"/>
        <v>-0.40523101057480015</v>
      </c>
    </row>
    <row r="27" spans="1:14" ht="32.25" customHeight="1">
      <c r="A27" s="5" t="s">
        <v>314</v>
      </c>
      <c r="B27" s="6">
        <v>0</v>
      </c>
      <c r="C27" s="6">
        <v>0</v>
      </c>
      <c r="D27" s="4" t="e">
        <f t="shared" si="6"/>
        <v>#DIV/0!</v>
      </c>
      <c r="E27" s="6">
        <v>0</v>
      </c>
      <c r="F27" s="4" t="e">
        <f t="shared" si="7"/>
        <v>#DIV/0!</v>
      </c>
      <c r="G27" s="6">
        <v>0</v>
      </c>
      <c r="H27" s="4" t="e">
        <f t="shared" si="8"/>
        <v>#DIV/0!</v>
      </c>
      <c r="I27" s="6">
        <v>0</v>
      </c>
      <c r="J27" s="4" t="e">
        <f t="shared" si="9"/>
        <v>#DIV/0!</v>
      </c>
      <c r="K27" s="6">
        <v>0</v>
      </c>
      <c r="L27" s="4" t="e">
        <f t="shared" si="10"/>
        <v>#DIV/0!</v>
      </c>
      <c r="M27" s="6">
        <v>0</v>
      </c>
      <c r="N27" s="4" t="e">
        <f t="shared" si="11"/>
        <v>#DIV/0!</v>
      </c>
    </row>
    <row r="28" spans="1:14" ht="32.25" customHeight="1">
      <c r="A28" s="5" t="s">
        <v>9</v>
      </c>
      <c r="B28" s="46">
        <v>0</v>
      </c>
      <c r="C28" s="46">
        <v>0</v>
      </c>
      <c r="D28" s="4" t="e">
        <f t="shared" si="6"/>
        <v>#DIV/0!</v>
      </c>
      <c r="E28" s="46">
        <v>0</v>
      </c>
      <c r="F28" s="4" t="e">
        <f t="shared" si="7"/>
        <v>#DIV/0!</v>
      </c>
      <c r="G28" s="46">
        <v>0</v>
      </c>
      <c r="H28" s="4" t="e">
        <f t="shared" si="8"/>
        <v>#DIV/0!</v>
      </c>
      <c r="I28" s="46">
        <v>0</v>
      </c>
      <c r="J28" s="4" t="e">
        <f t="shared" si="9"/>
        <v>#DIV/0!</v>
      </c>
      <c r="K28" s="46">
        <v>0</v>
      </c>
      <c r="L28" s="4" t="e">
        <f t="shared" si="10"/>
        <v>#DIV/0!</v>
      </c>
      <c r="M28" s="46">
        <v>0</v>
      </c>
      <c r="N28" s="4" t="e">
        <f t="shared" si="11"/>
        <v>#DIV/0!</v>
      </c>
    </row>
    <row r="29" spans="1:14" ht="32.25" customHeight="1">
      <c r="A29" s="5" t="s">
        <v>10</v>
      </c>
      <c r="B29" s="44">
        <v>108.18277872000002</v>
      </c>
      <c r="C29" s="44">
        <v>118.44464715999999</v>
      </c>
      <c r="D29" s="4">
        <f t="shared" si="6"/>
        <v>9.485676520252696</v>
      </c>
      <c r="E29" s="44">
        <v>120.91264172000001</v>
      </c>
      <c r="F29" s="4">
        <f t="shared" si="7"/>
        <v>2.0836691392783266</v>
      </c>
      <c r="G29" s="44">
        <v>112.47721059000001</v>
      </c>
      <c r="H29" s="4">
        <f t="shared" si="8"/>
        <v>-6.976467480988552</v>
      </c>
      <c r="I29" s="44">
        <v>123.13000328</v>
      </c>
      <c r="J29" s="4">
        <f t="shared" si="9"/>
        <v>9.471067635942147</v>
      </c>
      <c r="K29" s="44">
        <v>123.81532871589923</v>
      </c>
      <c r="L29" s="4">
        <f t="shared" si="10"/>
        <v>0.5565868737457815</v>
      </c>
      <c r="M29" s="44">
        <v>118.15300403</v>
      </c>
      <c r="N29" s="4">
        <f t="shared" si="11"/>
        <v>-4.573201674319117</v>
      </c>
    </row>
    <row r="30" spans="1:14" ht="32.25" customHeight="1">
      <c r="A30" s="5" t="s">
        <v>11</v>
      </c>
      <c r="B30" s="44">
        <v>2.3201545</v>
      </c>
      <c r="C30" s="44">
        <v>2.4999405</v>
      </c>
      <c r="D30" s="4">
        <f t="shared" si="6"/>
        <v>7.7488805163621635</v>
      </c>
      <c r="E30" s="44">
        <v>3.0568999999999997</v>
      </c>
      <c r="F30" s="4">
        <f t="shared" si="7"/>
        <v>22.27891023806365</v>
      </c>
      <c r="G30" s="44">
        <v>3.776331</v>
      </c>
      <c r="H30" s="4">
        <f t="shared" si="8"/>
        <v>23.534659295364595</v>
      </c>
      <c r="I30" s="44">
        <v>3.6740525</v>
      </c>
      <c r="J30" s="4">
        <f t="shared" si="9"/>
        <v>-2.7084092999262968</v>
      </c>
      <c r="K30" s="44">
        <v>4.01964751</v>
      </c>
      <c r="L30" s="4">
        <f t="shared" si="10"/>
        <v>9.40637103035409</v>
      </c>
      <c r="M30" s="44">
        <v>2.8021630600000003</v>
      </c>
      <c r="N30" s="4">
        <f t="shared" si="11"/>
        <v>-30.2883386409173</v>
      </c>
    </row>
    <row r="31" spans="1:14" ht="32.25" customHeight="1">
      <c r="A31" s="3" t="s">
        <v>3</v>
      </c>
      <c r="B31" s="44">
        <f>SUM(B22:B30)</f>
        <v>3235.8286552558184</v>
      </c>
      <c r="C31" s="44">
        <f>SUM(C22:C30)</f>
        <v>3217.683534289545</v>
      </c>
      <c r="D31" s="4">
        <f t="shared" si="6"/>
        <v>-0.5607565449054566</v>
      </c>
      <c r="E31" s="44">
        <f>SUM(E22:E30)</f>
        <v>3310.0401707735455</v>
      </c>
      <c r="F31" s="4">
        <f t="shared" si="7"/>
        <v>2.8702834041879255</v>
      </c>
      <c r="G31" s="44">
        <f>SUM(G22:G30)</f>
        <v>3136.6286041000003</v>
      </c>
      <c r="H31" s="4">
        <f t="shared" si="8"/>
        <v>-5.238956560246804</v>
      </c>
      <c r="I31" s="44">
        <v>3154.153212819999</v>
      </c>
      <c r="J31" s="4">
        <f t="shared" si="9"/>
        <v>0.5587084392806938</v>
      </c>
      <c r="K31" s="44">
        <f>SUM(K22:K30)</f>
        <v>3289.7838050905493</v>
      </c>
      <c r="L31" s="4">
        <f t="shared" si="10"/>
        <v>4.300063539059611</v>
      </c>
      <c r="M31" s="44">
        <f>SUM(M22:M30)</f>
        <v>3364.435577228181</v>
      </c>
      <c r="N31" s="4">
        <f t="shared" si="11"/>
        <v>2.2691999401941545</v>
      </c>
    </row>
    <row r="34" spans="1:14" ht="32.25" customHeight="1">
      <c r="A34" s="244" t="s">
        <v>180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ht="32.25" customHeight="1">
      <c r="A35" s="244" t="s">
        <v>318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ht="32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2.25" customHeight="1">
      <c r="A37" s="1"/>
      <c r="B37" s="1"/>
      <c r="C37" s="1"/>
      <c r="D37" s="1" t="s">
        <v>59</v>
      </c>
      <c r="E37" s="1"/>
      <c r="F37" s="117" t="s">
        <v>59</v>
      </c>
      <c r="G37" s="1"/>
      <c r="H37" s="117" t="s">
        <v>59</v>
      </c>
      <c r="I37" s="1"/>
      <c r="J37" s="117" t="s">
        <v>59</v>
      </c>
      <c r="K37" s="1"/>
      <c r="L37" s="117" t="s">
        <v>59</v>
      </c>
      <c r="M37" s="1"/>
      <c r="N37" s="117" t="s">
        <v>0</v>
      </c>
    </row>
    <row r="38" spans="1:14" ht="32.25" customHeight="1">
      <c r="A38" s="3" t="s">
        <v>1</v>
      </c>
      <c r="B38" s="3">
        <v>2557</v>
      </c>
      <c r="C38" s="3">
        <v>2558</v>
      </c>
      <c r="D38" s="4" t="s">
        <v>2</v>
      </c>
      <c r="E38" s="3">
        <v>2559</v>
      </c>
      <c r="F38" s="4" t="s">
        <v>2</v>
      </c>
      <c r="G38" s="3">
        <v>2560</v>
      </c>
      <c r="H38" s="4" t="s">
        <v>2</v>
      </c>
      <c r="I38" s="3">
        <v>2561</v>
      </c>
      <c r="J38" s="4" t="s">
        <v>2</v>
      </c>
      <c r="K38" s="3">
        <v>2562</v>
      </c>
      <c r="L38" s="4" t="s">
        <v>2</v>
      </c>
      <c r="M38" s="3">
        <v>2563</v>
      </c>
      <c r="N38" s="4" t="s">
        <v>2</v>
      </c>
    </row>
    <row r="39" spans="1:14" ht="32.25" customHeight="1">
      <c r="A39" s="5" t="s">
        <v>4</v>
      </c>
      <c r="B39" s="44">
        <v>309.31115038999997</v>
      </c>
      <c r="C39" s="44">
        <v>321.30652811999994</v>
      </c>
      <c r="D39" s="4">
        <f aca="true" t="shared" si="12" ref="D39:D48">(C39-B39)/B39*100</f>
        <v>3.878094182791473</v>
      </c>
      <c r="E39" s="44">
        <v>321.05316634</v>
      </c>
      <c r="F39" s="4">
        <f aca="true" t="shared" si="13" ref="F39:F48">(E39-C39)/C39*100</f>
        <v>-0.07885360483721524</v>
      </c>
      <c r="G39" s="44">
        <v>324.39639003999997</v>
      </c>
      <c r="H39" s="4">
        <f aca="true" t="shared" si="14" ref="H39:H48">(G39-E39)/E39*100</f>
        <v>1.041330237640276</v>
      </c>
      <c r="I39" s="44">
        <v>281.41663952</v>
      </c>
      <c r="J39" s="4">
        <f aca="true" t="shared" si="15" ref="J39:J48">(I39-G39)/G39*100</f>
        <v>-13.24914574872437</v>
      </c>
      <c r="K39" s="44">
        <v>253.75403303344544</v>
      </c>
      <c r="L39" s="4">
        <f aca="true" t="shared" si="16" ref="L39:L48">(K39-I39)/I39*100</f>
        <v>-9.82976931774093</v>
      </c>
      <c r="M39" s="44">
        <v>289.67776059999983</v>
      </c>
      <c r="N39" s="4">
        <f aca="true" t="shared" si="17" ref="N39:N48">(M39-K39)/K39*100</f>
        <v>14.156909010316912</v>
      </c>
    </row>
    <row r="40" spans="1:14" ht="32.25" customHeight="1">
      <c r="A40" s="5" t="s">
        <v>5</v>
      </c>
      <c r="B40" s="44">
        <v>207.12513639999997</v>
      </c>
      <c r="C40" s="44">
        <v>191.11370743000003</v>
      </c>
      <c r="D40" s="4">
        <f t="shared" si="12"/>
        <v>-7.730316681157749</v>
      </c>
      <c r="E40" s="44">
        <v>185.93964324</v>
      </c>
      <c r="F40" s="4">
        <f t="shared" si="13"/>
        <v>-2.7073223891568055</v>
      </c>
      <c r="G40" s="44">
        <v>209.88056647</v>
      </c>
      <c r="H40" s="4">
        <f t="shared" si="14"/>
        <v>12.875642231440898</v>
      </c>
      <c r="I40" s="44">
        <v>233.76706447000004</v>
      </c>
      <c r="J40" s="4">
        <f t="shared" si="15"/>
        <v>11.380995583225829</v>
      </c>
      <c r="K40" s="44">
        <v>242.93343914</v>
      </c>
      <c r="L40" s="4">
        <f t="shared" si="16"/>
        <v>3.921157452518851</v>
      </c>
      <c r="M40" s="44">
        <v>210.59854477</v>
      </c>
      <c r="N40" s="4">
        <f t="shared" si="17"/>
        <v>-13.310186726235635</v>
      </c>
    </row>
    <row r="41" spans="1:14" ht="32.25" customHeight="1">
      <c r="A41" s="5" t="s">
        <v>6</v>
      </c>
      <c r="B41" s="46">
        <v>0</v>
      </c>
      <c r="C41" s="46">
        <v>0</v>
      </c>
      <c r="D41" s="4" t="e">
        <f t="shared" si="12"/>
        <v>#DIV/0!</v>
      </c>
      <c r="E41" s="46">
        <v>0.0019453799999999998</v>
      </c>
      <c r="F41" s="4" t="e">
        <f t="shared" si="13"/>
        <v>#DIV/0!</v>
      </c>
      <c r="G41" s="46">
        <v>0</v>
      </c>
      <c r="H41" s="4">
        <f t="shared" si="14"/>
        <v>-100</v>
      </c>
      <c r="I41" s="46">
        <v>0</v>
      </c>
      <c r="J41" s="4" t="e">
        <f t="shared" si="15"/>
        <v>#DIV/0!</v>
      </c>
      <c r="K41" s="46">
        <v>0</v>
      </c>
      <c r="L41" s="4" t="e">
        <f t="shared" si="16"/>
        <v>#DIV/0!</v>
      </c>
      <c r="M41" s="46">
        <v>0</v>
      </c>
      <c r="N41" s="4" t="e">
        <f t="shared" si="17"/>
        <v>#DIV/0!</v>
      </c>
    </row>
    <row r="42" spans="1:14" ht="32.25" customHeight="1">
      <c r="A42" s="5" t="s">
        <v>7</v>
      </c>
      <c r="B42" s="44">
        <v>731.77277252</v>
      </c>
      <c r="C42" s="44">
        <v>700.5408357800001</v>
      </c>
      <c r="D42" s="4">
        <f t="shared" si="12"/>
        <v>-4.267982892072734</v>
      </c>
      <c r="E42" s="44">
        <v>775.639224979</v>
      </c>
      <c r="F42" s="4">
        <f t="shared" si="13"/>
        <v>10.720058755087914</v>
      </c>
      <c r="G42" s="44">
        <v>763.783883383</v>
      </c>
      <c r="H42" s="4">
        <f t="shared" si="14"/>
        <v>-1.5284608119607404</v>
      </c>
      <c r="I42" s="44">
        <v>665.97986004</v>
      </c>
      <c r="J42" s="4">
        <f t="shared" si="15"/>
        <v>-12.805196007776477</v>
      </c>
      <c r="K42" s="44">
        <v>683.7927009000001</v>
      </c>
      <c r="L42" s="4">
        <f t="shared" si="16"/>
        <v>2.674681612583644</v>
      </c>
      <c r="M42" s="44">
        <v>745.994234889</v>
      </c>
      <c r="N42" s="4">
        <f t="shared" si="17"/>
        <v>9.096548399409789</v>
      </c>
    </row>
    <row r="43" spans="1:14" ht="32.25" customHeight="1">
      <c r="A43" s="5" t="s">
        <v>8</v>
      </c>
      <c r="B43" s="44">
        <v>98.42096981272728</v>
      </c>
      <c r="C43" s="44">
        <v>104.47578185181818</v>
      </c>
      <c r="D43" s="4">
        <f t="shared" si="12"/>
        <v>6.151953237823032</v>
      </c>
      <c r="E43" s="44">
        <v>108.75706281454545</v>
      </c>
      <c r="F43" s="4">
        <f t="shared" si="13"/>
        <v>4.097869273473888</v>
      </c>
      <c r="G43" s="44">
        <v>83.69764699000001</v>
      </c>
      <c r="H43" s="4">
        <f t="shared" si="14"/>
        <v>-23.04164453878018</v>
      </c>
      <c r="I43" s="44">
        <v>89.94124787000001</v>
      </c>
      <c r="J43" s="4">
        <f t="shared" si="15"/>
        <v>7.459708969770647</v>
      </c>
      <c r="K43" s="44">
        <v>100.00359282</v>
      </c>
      <c r="L43" s="4">
        <f t="shared" si="16"/>
        <v>11.187686615760517</v>
      </c>
      <c r="M43" s="44">
        <v>87.56883969090897</v>
      </c>
      <c r="N43" s="4">
        <f t="shared" si="17"/>
        <v>-12.434306386844295</v>
      </c>
    </row>
    <row r="44" spans="1:14" ht="32.25" customHeight="1">
      <c r="A44" s="5" t="s">
        <v>314</v>
      </c>
      <c r="B44" s="6">
        <v>0</v>
      </c>
      <c r="C44" s="6">
        <v>0</v>
      </c>
      <c r="D44" s="4" t="e">
        <f t="shared" si="12"/>
        <v>#DIV/0!</v>
      </c>
      <c r="E44" s="6">
        <v>0</v>
      </c>
      <c r="F44" s="4" t="e">
        <f t="shared" si="13"/>
        <v>#DIV/0!</v>
      </c>
      <c r="G44" s="6">
        <v>0</v>
      </c>
      <c r="H44" s="4" t="e">
        <f t="shared" si="14"/>
        <v>#DIV/0!</v>
      </c>
      <c r="I44" s="6">
        <v>0</v>
      </c>
      <c r="J44" s="4" t="e">
        <f t="shared" si="15"/>
        <v>#DIV/0!</v>
      </c>
      <c r="K44" s="6">
        <v>0</v>
      </c>
      <c r="L44" s="4" t="e">
        <f t="shared" si="16"/>
        <v>#DIV/0!</v>
      </c>
      <c r="M44" s="6">
        <v>0</v>
      </c>
      <c r="N44" s="4" t="e">
        <f t="shared" si="17"/>
        <v>#DIV/0!</v>
      </c>
    </row>
    <row r="45" spans="1:14" ht="32.25" customHeight="1">
      <c r="A45" s="5" t="s">
        <v>9</v>
      </c>
      <c r="B45" s="46">
        <v>0</v>
      </c>
      <c r="C45" s="46">
        <v>0</v>
      </c>
      <c r="D45" s="4" t="e">
        <f t="shared" si="12"/>
        <v>#DIV/0!</v>
      </c>
      <c r="E45" s="46">
        <v>0</v>
      </c>
      <c r="F45" s="4" t="e">
        <f t="shared" si="13"/>
        <v>#DIV/0!</v>
      </c>
      <c r="G45" s="46">
        <v>0</v>
      </c>
      <c r="H45" s="4" t="e">
        <f t="shared" si="14"/>
        <v>#DIV/0!</v>
      </c>
      <c r="I45" s="46">
        <v>0</v>
      </c>
      <c r="J45" s="4" t="e">
        <f t="shared" si="15"/>
        <v>#DIV/0!</v>
      </c>
      <c r="K45" s="46">
        <v>0</v>
      </c>
      <c r="L45" s="4" t="e">
        <f t="shared" si="16"/>
        <v>#DIV/0!</v>
      </c>
      <c r="M45" s="46">
        <v>0</v>
      </c>
      <c r="N45" s="4" t="e">
        <f t="shared" si="17"/>
        <v>#DIV/0!</v>
      </c>
    </row>
    <row r="46" spans="1:14" ht="32.25" customHeight="1">
      <c r="A46" s="5" t="s">
        <v>10</v>
      </c>
      <c r="B46" s="44">
        <v>37.02563933</v>
      </c>
      <c r="C46" s="44">
        <v>43.51678713</v>
      </c>
      <c r="D46" s="4">
        <f t="shared" si="12"/>
        <v>17.53149416853027</v>
      </c>
      <c r="E46" s="44">
        <v>47.45879368</v>
      </c>
      <c r="F46" s="4">
        <f t="shared" si="13"/>
        <v>9.058588213839954</v>
      </c>
      <c r="G46" s="44">
        <v>46.942570710000005</v>
      </c>
      <c r="H46" s="4">
        <f t="shared" si="14"/>
        <v>-1.0877288063424584</v>
      </c>
      <c r="I46" s="44">
        <v>54.31269820000001</v>
      </c>
      <c r="J46" s="4">
        <f t="shared" si="15"/>
        <v>15.700306520345658</v>
      </c>
      <c r="K46" s="44">
        <v>49.65898009694328</v>
      </c>
      <c r="L46" s="4">
        <f t="shared" si="16"/>
        <v>-8.568379508453006</v>
      </c>
      <c r="M46" s="44">
        <v>47.51388565</v>
      </c>
      <c r="N46" s="4">
        <f t="shared" si="17"/>
        <v>-4.319650630672784</v>
      </c>
    </row>
    <row r="47" spans="1:14" ht="32.25" customHeight="1">
      <c r="A47" s="5" t="s">
        <v>11</v>
      </c>
      <c r="B47" s="44">
        <v>1.3004045000000002</v>
      </c>
      <c r="C47" s="44">
        <v>1.8341245</v>
      </c>
      <c r="D47" s="4">
        <f t="shared" si="12"/>
        <v>41.042614048167295</v>
      </c>
      <c r="E47" s="44">
        <v>1.9392920000000002</v>
      </c>
      <c r="F47" s="4">
        <f t="shared" si="13"/>
        <v>5.733934637479642</v>
      </c>
      <c r="G47" s="44">
        <v>1.9599630000000003</v>
      </c>
      <c r="H47" s="4">
        <f t="shared" si="14"/>
        <v>1.0659044641034</v>
      </c>
      <c r="I47" s="44">
        <v>2.4004275</v>
      </c>
      <c r="J47" s="4">
        <f t="shared" si="15"/>
        <v>22.473102808573415</v>
      </c>
      <c r="K47" s="44">
        <v>2.0038435</v>
      </c>
      <c r="L47" s="4">
        <f t="shared" si="16"/>
        <v>-16.52139046065754</v>
      </c>
      <c r="M47" s="44">
        <v>1.6038534999999996</v>
      </c>
      <c r="N47" s="4">
        <f t="shared" si="17"/>
        <v>-19.961139679820324</v>
      </c>
    </row>
    <row r="48" spans="1:14" ht="32.25" customHeight="1">
      <c r="A48" s="3" t="s">
        <v>3</v>
      </c>
      <c r="B48" s="44">
        <f>SUM(B39:B47)</f>
        <v>1384.9560729527273</v>
      </c>
      <c r="C48" s="44">
        <f>SUM(C39:C47)</f>
        <v>1362.787764811818</v>
      </c>
      <c r="D48" s="4">
        <f t="shared" si="12"/>
        <v>-1.6006506324526473</v>
      </c>
      <c r="E48" s="44">
        <f>SUM(E39:E47)</f>
        <v>1440.7891284335456</v>
      </c>
      <c r="F48" s="4">
        <f t="shared" si="13"/>
        <v>5.723661866930422</v>
      </c>
      <c r="G48" s="44">
        <f>SUM(G39:G47)</f>
        <v>1430.6610205929999</v>
      </c>
      <c r="H48" s="4">
        <f t="shared" si="14"/>
        <v>-0.7029555984752023</v>
      </c>
      <c r="I48" s="44">
        <f>SUM(I39:I47)</f>
        <v>1327.8179376000003</v>
      </c>
      <c r="J48" s="4">
        <f t="shared" si="15"/>
        <v>-7.18850108534947</v>
      </c>
      <c r="K48" s="44">
        <f>SUM(K39:K47)</f>
        <v>1332.1465894903886</v>
      </c>
      <c r="L48" s="4">
        <f t="shared" si="16"/>
        <v>0.32599739526129895</v>
      </c>
      <c r="M48" s="44">
        <f>SUM(M39:M47)</f>
        <v>1382.957119099909</v>
      </c>
      <c r="N48" s="4">
        <f t="shared" si="17"/>
        <v>3.8141845657509803</v>
      </c>
    </row>
    <row r="52" spans="1:14" ht="32.25" customHeight="1">
      <c r="A52" s="244" t="s">
        <v>302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</row>
    <row r="53" spans="1:14" ht="32.25" customHeight="1">
      <c r="A53" s="244" t="s">
        <v>318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</row>
    <row r="54" spans="1:14" ht="32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2.25" customHeight="1">
      <c r="A55" s="1"/>
      <c r="B55" s="1"/>
      <c r="C55" s="1"/>
      <c r="D55" s="1" t="s">
        <v>59</v>
      </c>
      <c r="E55" s="1"/>
      <c r="F55" s="117" t="s">
        <v>59</v>
      </c>
      <c r="G55" s="1"/>
      <c r="H55" s="117" t="s">
        <v>59</v>
      </c>
      <c r="I55" s="1"/>
      <c r="J55" s="117" t="s">
        <v>59</v>
      </c>
      <c r="K55" s="1"/>
      <c r="L55" s="117" t="s">
        <v>59</v>
      </c>
      <c r="M55" s="1"/>
      <c r="N55" s="117" t="s">
        <v>0</v>
      </c>
    </row>
    <row r="56" spans="1:14" ht="32.25" customHeight="1">
      <c r="A56" s="3" t="s">
        <v>1</v>
      </c>
      <c r="B56" s="3">
        <v>2557</v>
      </c>
      <c r="C56" s="3">
        <v>2558</v>
      </c>
      <c r="D56" s="4" t="s">
        <v>2</v>
      </c>
      <c r="E56" s="3">
        <v>2559</v>
      </c>
      <c r="F56" s="4" t="s">
        <v>2</v>
      </c>
      <c r="G56" s="3">
        <v>2560</v>
      </c>
      <c r="H56" s="4" t="s">
        <v>2</v>
      </c>
      <c r="I56" s="3">
        <v>2561</v>
      </c>
      <c r="J56" s="4" t="s">
        <v>2</v>
      </c>
      <c r="K56" s="3">
        <v>2562</v>
      </c>
      <c r="L56" s="4" t="s">
        <v>2</v>
      </c>
      <c r="M56" s="3">
        <v>2563</v>
      </c>
      <c r="N56" s="4" t="s">
        <v>2</v>
      </c>
    </row>
    <row r="57" spans="1:14" ht="32.25" customHeight="1">
      <c r="A57" s="5" t="s">
        <v>4</v>
      </c>
      <c r="B57" s="44">
        <v>840.5107086800001</v>
      </c>
      <c r="C57" s="44">
        <v>819.03612377</v>
      </c>
      <c r="D57" s="4">
        <f aca="true" t="shared" si="18" ref="D57:D66">(C57-B57)/B57*100</f>
        <v>-2.554944831544783</v>
      </c>
      <c r="E57" s="44">
        <v>830.02757475</v>
      </c>
      <c r="F57" s="4">
        <f aca="true" t="shared" si="19" ref="F57:F66">(E57-C57)/C57*100</f>
        <v>1.3419983149713386</v>
      </c>
      <c r="G57" s="44">
        <v>798.4135791000001</v>
      </c>
      <c r="H57" s="4">
        <f aca="true" t="shared" si="20" ref="H57:H66">(G57-E57)/E57*100</f>
        <v>-3.8087886007307468</v>
      </c>
      <c r="I57" s="44">
        <v>764.61469137</v>
      </c>
      <c r="J57" s="4">
        <f aca="true" t="shared" si="21" ref="J57:J66">(I57-G57)/G57*100</f>
        <v>-4.233255622743724</v>
      </c>
      <c r="K57" s="44">
        <v>740.2532668854641</v>
      </c>
      <c r="L57" s="4">
        <f aca="true" t="shared" si="22" ref="L57:L66">(K57-I57)/I57*100</f>
        <v>-3.186104682462513</v>
      </c>
      <c r="M57" s="44">
        <v>651.1571559199998</v>
      </c>
      <c r="N57" s="4">
        <f aca="true" t="shared" si="23" ref="N57:N66">(M57-K57)/K57*100</f>
        <v>-12.035895679370192</v>
      </c>
    </row>
    <row r="58" spans="1:14" ht="32.25" customHeight="1">
      <c r="A58" s="5" t="s">
        <v>5</v>
      </c>
      <c r="B58" s="44">
        <v>827.5622235100002</v>
      </c>
      <c r="C58" s="44">
        <v>942.2596056299999</v>
      </c>
      <c r="D58" s="4">
        <f t="shared" si="18"/>
        <v>13.859668658330646</v>
      </c>
      <c r="E58" s="44">
        <v>900.50515593</v>
      </c>
      <c r="F58" s="4">
        <f t="shared" si="19"/>
        <v>-4.431310591106433</v>
      </c>
      <c r="G58" s="44">
        <v>905.3015466</v>
      </c>
      <c r="H58" s="4">
        <f t="shared" si="20"/>
        <v>0.532633337900943</v>
      </c>
      <c r="I58" s="44">
        <v>991.19181738</v>
      </c>
      <c r="J58" s="4">
        <f t="shared" si="21"/>
        <v>9.48747642181482</v>
      </c>
      <c r="K58" s="44">
        <v>836.64214889</v>
      </c>
      <c r="L58" s="4">
        <f t="shared" si="22"/>
        <v>-15.59230673418172</v>
      </c>
      <c r="M58" s="44">
        <v>772.63875042</v>
      </c>
      <c r="N58" s="4">
        <f t="shared" si="23"/>
        <v>-7.650032759515576</v>
      </c>
    </row>
    <row r="59" spans="1:14" ht="32.25" customHeight="1">
      <c r="A59" s="5" t="s">
        <v>6</v>
      </c>
      <c r="B59" s="46">
        <v>0</v>
      </c>
      <c r="C59" s="46">
        <v>0</v>
      </c>
      <c r="D59" s="4" t="e">
        <f t="shared" si="18"/>
        <v>#DIV/0!</v>
      </c>
      <c r="E59" s="46">
        <v>0.28332046</v>
      </c>
      <c r="F59" s="4" t="e">
        <f t="shared" si="19"/>
        <v>#DIV/0!</v>
      </c>
      <c r="G59" s="46">
        <v>0</v>
      </c>
      <c r="H59" s="4">
        <f t="shared" si="20"/>
        <v>-100</v>
      </c>
      <c r="I59" s="46">
        <v>0</v>
      </c>
      <c r="J59" s="4" t="e">
        <f t="shared" si="21"/>
        <v>#DIV/0!</v>
      </c>
      <c r="K59" s="46">
        <v>0</v>
      </c>
      <c r="L59" s="4" t="e">
        <f t="shared" si="22"/>
        <v>#DIV/0!</v>
      </c>
      <c r="M59" s="46">
        <v>0</v>
      </c>
      <c r="N59" s="4" t="e">
        <f t="shared" si="23"/>
        <v>#DIV/0!</v>
      </c>
    </row>
    <row r="60" spans="1:14" ht="32.25" customHeight="1">
      <c r="A60" s="5" t="s">
        <v>7</v>
      </c>
      <c r="B60" s="44">
        <v>1550.113984174</v>
      </c>
      <c r="C60" s="44">
        <v>1675.6740476</v>
      </c>
      <c r="D60" s="4">
        <f t="shared" si="18"/>
        <v>8.100053590117529</v>
      </c>
      <c r="E60" s="44">
        <v>1802.5042042910002</v>
      </c>
      <c r="F60" s="4">
        <f t="shared" si="19"/>
        <v>7.568903801586822</v>
      </c>
      <c r="G60" s="44">
        <v>1867.2316491800002</v>
      </c>
      <c r="H60" s="4">
        <f t="shared" si="20"/>
        <v>3.5909733100711416</v>
      </c>
      <c r="I60" s="44">
        <v>2014.8211695500001</v>
      </c>
      <c r="J60" s="4">
        <f t="shared" si="21"/>
        <v>7.9041890937749635</v>
      </c>
      <c r="K60" s="44">
        <v>1804.51950472</v>
      </c>
      <c r="L60" s="4">
        <f t="shared" si="22"/>
        <v>-10.437733532300038</v>
      </c>
      <c r="M60" s="44">
        <v>2044.5211857869997</v>
      </c>
      <c r="N60" s="4">
        <f t="shared" si="23"/>
        <v>13.300032526067918</v>
      </c>
    </row>
    <row r="61" spans="1:14" ht="32.25" customHeight="1">
      <c r="A61" s="5" t="s">
        <v>8</v>
      </c>
      <c r="B61" s="44">
        <v>329.69814613181813</v>
      </c>
      <c r="C61" s="44">
        <v>326.75969217</v>
      </c>
      <c r="D61" s="4">
        <f t="shared" si="18"/>
        <v>-0.8912558339479725</v>
      </c>
      <c r="E61" s="44">
        <v>297.99551484909097</v>
      </c>
      <c r="F61" s="4">
        <f t="shared" si="19"/>
        <v>-8.802853598584056</v>
      </c>
      <c r="G61" s="44">
        <v>256.25696529</v>
      </c>
      <c r="H61" s="4">
        <f t="shared" si="20"/>
        <v>-14.00643549290598</v>
      </c>
      <c r="I61" s="44">
        <v>289.42770541000004</v>
      </c>
      <c r="J61" s="4">
        <f t="shared" si="21"/>
        <v>12.944327223442109</v>
      </c>
      <c r="K61" s="44">
        <v>252.9353798</v>
      </c>
      <c r="L61" s="4">
        <f t="shared" si="22"/>
        <v>-12.608442428932445</v>
      </c>
      <c r="M61" s="44">
        <v>268.69753185454505</v>
      </c>
      <c r="N61" s="4">
        <f t="shared" si="23"/>
        <v>6.231691298784867</v>
      </c>
    </row>
    <row r="62" spans="1:14" ht="32.25" customHeight="1">
      <c r="A62" s="5" t="s">
        <v>314</v>
      </c>
      <c r="B62" s="6">
        <v>0</v>
      </c>
      <c r="C62" s="6">
        <v>0</v>
      </c>
      <c r="D62" s="4" t="e">
        <f t="shared" si="18"/>
        <v>#DIV/0!</v>
      </c>
      <c r="E62" s="6">
        <v>0</v>
      </c>
      <c r="F62" s="4" t="e">
        <f t="shared" si="19"/>
        <v>#DIV/0!</v>
      </c>
      <c r="G62" s="6">
        <v>0</v>
      </c>
      <c r="H62" s="4" t="e">
        <f t="shared" si="20"/>
        <v>#DIV/0!</v>
      </c>
      <c r="I62" s="6">
        <v>0</v>
      </c>
      <c r="J62" s="4" t="e">
        <f t="shared" si="21"/>
        <v>#DIV/0!</v>
      </c>
      <c r="K62" s="6">
        <v>0</v>
      </c>
      <c r="L62" s="4" t="e">
        <f t="shared" si="22"/>
        <v>#DIV/0!</v>
      </c>
      <c r="M62" s="6">
        <v>0</v>
      </c>
      <c r="N62" s="4" t="e">
        <f t="shared" si="23"/>
        <v>#DIV/0!</v>
      </c>
    </row>
    <row r="63" spans="1:14" ht="32.25" customHeight="1">
      <c r="A63" s="5" t="s">
        <v>9</v>
      </c>
      <c r="B63" s="46">
        <v>0</v>
      </c>
      <c r="C63" s="46">
        <v>0</v>
      </c>
      <c r="D63" s="4" t="e">
        <f t="shared" si="18"/>
        <v>#DIV/0!</v>
      </c>
      <c r="E63" s="46">
        <v>0</v>
      </c>
      <c r="F63" s="4" t="e">
        <f t="shared" si="19"/>
        <v>#DIV/0!</v>
      </c>
      <c r="G63" s="46">
        <v>0</v>
      </c>
      <c r="H63" s="4" t="e">
        <f t="shared" si="20"/>
        <v>#DIV/0!</v>
      </c>
      <c r="I63" s="46">
        <v>0</v>
      </c>
      <c r="J63" s="4" t="e">
        <f t="shared" si="21"/>
        <v>#DIV/0!</v>
      </c>
      <c r="K63" s="46">
        <v>0</v>
      </c>
      <c r="L63" s="4" t="e">
        <f t="shared" si="22"/>
        <v>#DIV/0!</v>
      </c>
      <c r="M63" s="46">
        <v>0</v>
      </c>
      <c r="N63" s="4" t="e">
        <f t="shared" si="23"/>
        <v>#DIV/0!</v>
      </c>
    </row>
    <row r="64" spans="1:14" ht="32.25" customHeight="1">
      <c r="A64" s="5" t="s">
        <v>10</v>
      </c>
      <c r="B64" s="44">
        <v>115.28096894999999</v>
      </c>
      <c r="C64" s="44">
        <v>125.47028714000001</v>
      </c>
      <c r="D64" s="4">
        <f t="shared" si="18"/>
        <v>8.838681946210363</v>
      </c>
      <c r="E64" s="44">
        <v>123.44709215</v>
      </c>
      <c r="F64" s="4">
        <f t="shared" si="19"/>
        <v>-1.6124893280450712</v>
      </c>
      <c r="G64" s="44">
        <v>120.78802980000002</v>
      </c>
      <c r="H64" s="4">
        <f t="shared" si="20"/>
        <v>-2.15400970868473</v>
      </c>
      <c r="I64" s="44">
        <v>129.90292497999997</v>
      </c>
      <c r="J64" s="4">
        <f t="shared" si="21"/>
        <v>7.546190789842609</v>
      </c>
      <c r="K64" s="44">
        <v>135.04383179085372</v>
      </c>
      <c r="L64" s="4">
        <f t="shared" si="22"/>
        <v>3.957498887454036</v>
      </c>
      <c r="M64" s="44">
        <v>126.64236576</v>
      </c>
      <c r="N64" s="4">
        <f t="shared" si="23"/>
        <v>-6.221288243557325</v>
      </c>
    </row>
    <row r="65" spans="1:14" ht="32.25" customHeight="1">
      <c r="A65" s="5" t="s">
        <v>11</v>
      </c>
      <c r="B65" s="44">
        <v>2.31104705</v>
      </c>
      <c r="C65" s="44">
        <v>2.9698804799999996</v>
      </c>
      <c r="D65" s="4">
        <f t="shared" si="18"/>
        <v>28.50800592744313</v>
      </c>
      <c r="E65" s="44">
        <v>3.2720000000000002</v>
      </c>
      <c r="F65" s="4">
        <f t="shared" si="19"/>
        <v>10.172783788255368</v>
      </c>
      <c r="G65" s="44">
        <v>5.3637387499999996</v>
      </c>
      <c r="H65" s="4">
        <f t="shared" si="20"/>
        <v>63.92844590464545</v>
      </c>
      <c r="I65" s="44">
        <v>3.5308068</v>
      </c>
      <c r="J65" s="4">
        <f t="shared" si="21"/>
        <v>-34.17265522113656</v>
      </c>
      <c r="K65" s="44">
        <v>3.71231317</v>
      </c>
      <c r="L65" s="4">
        <f t="shared" si="22"/>
        <v>5.140648590571415</v>
      </c>
      <c r="M65" s="44">
        <v>2.6080300000000007</v>
      </c>
      <c r="N65" s="4">
        <f t="shared" si="23"/>
        <v>-29.746498192123138</v>
      </c>
    </row>
    <row r="66" spans="1:14" ht="32.25" customHeight="1">
      <c r="A66" s="3" t="s">
        <v>3</v>
      </c>
      <c r="B66" s="44">
        <f>SUM(B57:B65)</f>
        <v>3665.4770784958187</v>
      </c>
      <c r="C66" s="44">
        <f>SUM(C57:C65)</f>
        <v>3892.16963679</v>
      </c>
      <c r="D66" s="4">
        <f t="shared" si="18"/>
        <v>6.184530783840225</v>
      </c>
      <c r="E66" s="44">
        <f>SUM(E57:E65)</f>
        <v>3958.034862430091</v>
      </c>
      <c r="F66" s="4">
        <f t="shared" si="19"/>
        <v>1.6922496136219858</v>
      </c>
      <c r="G66" s="44">
        <f>SUM(G57:G65)</f>
        <v>3953.35550872</v>
      </c>
      <c r="H66" s="4">
        <f t="shared" si="20"/>
        <v>-0.11822416610089569</v>
      </c>
      <c r="I66" s="44">
        <f>SUM(I57:I65)</f>
        <v>4193.489115490001</v>
      </c>
      <c r="J66" s="4">
        <f t="shared" si="21"/>
        <v>6.074171833024694</v>
      </c>
      <c r="K66" s="44">
        <f>SUM(K57:K65)</f>
        <v>3773.1064452563182</v>
      </c>
      <c r="L66" s="4">
        <f t="shared" si="22"/>
        <v>-10.024651517059239</v>
      </c>
      <c r="M66" s="44">
        <f>SUM(M57:M65)</f>
        <v>3866.265019741544</v>
      </c>
      <c r="N66" s="4">
        <f t="shared" si="23"/>
        <v>2.469015275260738</v>
      </c>
    </row>
    <row r="67" ht="32.25" customHeight="1">
      <c r="A67" s="13"/>
    </row>
    <row r="68" ht="32.25" customHeight="1">
      <c r="A68" s="13"/>
    </row>
    <row r="69" spans="1:14" ht="32.25" customHeight="1">
      <c r="A69" s="244" t="s">
        <v>303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</row>
    <row r="70" spans="1:14" ht="32.25" customHeight="1">
      <c r="A70" s="244" t="s">
        <v>319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</row>
    <row r="71" spans="1:14" ht="32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2.25" customHeight="1">
      <c r="A72" s="1"/>
      <c r="B72" s="1"/>
      <c r="C72" s="1"/>
      <c r="D72" s="1" t="s">
        <v>59</v>
      </c>
      <c r="E72" s="1"/>
      <c r="F72" s="117" t="s">
        <v>59</v>
      </c>
      <c r="G72" s="1"/>
      <c r="H72" s="117" t="s">
        <v>59</v>
      </c>
      <c r="I72" s="1"/>
      <c r="J72" s="117" t="s">
        <v>59</v>
      </c>
      <c r="K72" s="1"/>
      <c r="L72" s="117" t="s">
        <v>59</v>
      </c>
      <c r="M72" s="1"/>
      <c r="N72" s="117" t="s">
        <v>0</v>
      </c>
    </row>
    <row r="73" spans="1:14" ht="32.25" customHeight="1">
      <c r="A73" s="3" t="s">
        <v>1</v>
      </c>
      <c r="B73" s="3">
        <v>2557</v>
      </c>
      <c r="C73" s="3">
        <v>2558</v>
      </c>
      <c r="D73" s="4" t="s">
        <v>2</v>
      </c>
      <c r="E73" s="3">
        <v>2559</v>
      </c>
      <c r="F73" s="4" t="s">
        <v>2</v>
      </c>
      <c r="G73" s="3">
        <v>2560</v>
      </c>
      <c r="H73" s="4" t="s">
        <v>2</v>
      </c>
      <c r="I73" s="3">
        <v>2561</v>
      </c>
      <c r="J73" s="4" t="s">
        <v>2</v>
      </c>
      <c r="K73" s="3">
        <v>2562</v>
      </c>
      <c r="L73" s="4" t="s">
        <v>2</v>
      </c>
      <c r="M73" s="3">
        <v>2563</v>
      </c>
      <c r="N73" s="4" t="s">
        <v>2</v>
      </c>
    </row>
    <row r="74" spans="1:14" ht="32.25" customHeight="1">
      <c r="A74" s="5" t="s">
        <v>4</v>
      </c>
      <c r="B74" s="44">
        <v>422.19576137</v>
      </c>
      <c r="C74" s="44">
        <v>482.93935999999997</v>
      </c>
      <c r="D74" s="4">
        <f aca="true" t="shared" si="24" ref="D74:D83">(C74-B74)/B74*100</f>
        <v>14.3875434544607</v>
      </c>
      <c r="E74" s="44">
        <v>499.5150343199999</v>
      </c>
      <c r="F74" s="4">
        <f aca="true" t="shared" si="25" ref="F74:F83">(E74-C74)/C74*100</f>
        <v>3.4322475434596935</v>
      </c>
      <c r="G74" s="44">
        <v>484.9936221600001</v>
      </c>
      <c r="H74" s="4">
        <f aca="true" t="shared" si="26" ref="H74:H83">(G74-E74)/E74*100</f>
        <v>-2.907102121514348</v>
      </c>
      <c r="I74" s="44">
        <v>515.74134253</v>
      </c>
      <c r="J74" s="4">
        <f aca="true" t="shared" si="27" ref="J74:J83">(I74-G74)/G74*100</f>
        <v>6.339819528566129</v>
      </c>
      <c r="K74" s="44">
        <v>518.4925336519964</v>
      </c>
      <c r="L74" s="4">
        <f aca="true" t="shared" si="28" ref="L74:L83">(K74-I74)/I74*100</f>
        <v>0.5334439757146969</v>
      </c>
      <c r="M74" s="44">
        <v>400.6962260599998</v>
      </c>
      <c r="N74" s="4">
        <f aca="true" t="shared" si="29" ref="N74:N83">(M74-K74)/K74*100</f>
        <v>-22.718997853700923</v>
      </c>
    </row>
    <row r="75" spans="1:14" ht="32.25" customHeight="1">
      <c r="A75" s="5" t="s">
        <v>5</v>
      </c>
      <c r="B75" s="44">
        <v>317.31737612</v>
      </c>
      <c r="C75" s="44">
        <v>369.50073871</v>
      </c>
      <c r="D75" s="4">
        <f t="shared" si="24"/>
        <v>16.44516390122481</v>
      </c>
      <c r="E75" s="44">
        <v>415.90144376999996</v>
      </c>
      <c r="F75" s="4">
        <f t="shared" si="25"/>
        <v>12.557675857968231</v>
      </c>
      <c r="G75" s="44">
        <v>422.47257088000003</v>
      </c>
      <c r="H75" s="4">
        <f t="shared" si="26"/>
        <v>1.5799721805327547</v>
      </c>
      <c r="I75" s="44">
        <v>528.32489471</v>
      </c>
      <c r="J75" s="4">
        <f t="shared" si="27"/>
        <v>25.055431080297623</v>
      </c>
      <c r="K75" s="44">
        <v>501.86816653000005</v>
      </c>
      <c r="L75" s="4">
        <f t="shared" si="28"/>
        <v>-5.007662603997137</v>
      </c>
      <c r="M75" s="44">
        <v>337.90993414999997</v>
      </c>
      <c r="N75" s="4">
        <f t="shared" si="29"/>
        <v>-32.66958203658036</v>
      </c>
    </row>
    <row r="76" spans="1:14" ht="32.25" customHeight="1">
      <c r="A76" s="5" t="s">
        <v>6</v>
      </c>
      <c r="B76" s="46">
        <v>0</v>
      </c>
      <c r="C76" s="46">
        <v>0</v>
      </c>
      <c r="D76" s="4" t="e">
        <f t="shared" si="24"/>
        <v>#DIV/0!</v>
      </c>
      <c r="E76" s="46">
        <v>2.01334534</v>
      </c>
      <c r="F76" s="4" t="e">
        <f t="shared" si="25"/>
        <v>#DIV/0!</v>
      </c>
      <c r="G76" s="46">
        <v>0</v>
      </c>
      <c r="H76" s="4">
        <f t="shared" si="26"/>
        <v>-100</v>
      </c>
      <c r="I76" s="46">
        <v>0</v>
      </c>
      <c r="J76" s="4" t="e">
        <f t="shared" si="27"/>
        <v>#DIV/0!</v>
      </c>
      <c r="K76" s="46">
        <v>0</v>
      </c>
      <c r="L76" s="4" t="e">
        <f t="shared" si="28"/>
        <v>#DIV/0!</v>
      </c>
      <c r="M76" s="46">
        <v>0</v>
      </c>
      <c r="N76" s="4" t="e">
        <f t="shared" si="29"/>
        <v>#DIV/0!</v>
      </c>
    </row>
    <row r="77" spans="1:14" ht="32.25" customHeight="1">
      <c r="A77" s="5" t="s">
        <v>7</v>
      </c>
      <c r="B77" s="44">
        <v>990.94431876</v>
      </c>
      <c r="C77" s="44">
        <v>1081.838619758</v>
      </c>
      <c r="D77" s="4">
        <f t="shared" si="24"/>
        <v>9.17249327507513</v>
      </c>
      <c r="E77" s="44">
        <v>1193.4062725390002</v>
      </c>
      <c r="F77" s="4">
        <f t="shared" si="25"/>
        <v>10.312781476220273</v>
      </c>
      <c r="G77" s="44">
        <v>1241.64550623</v>
      </c>
      <c r="H77" s="4">
        <f t="shared" si="26"/>
        <v>4.042146819655107</v>
      </c>
      <c r="I77" s="44">
        <v>1285.10985176</v>
      </c>
      <c r="J77" s="4">
        <f t="shared" si="27"/>
        <v>3.5005438598953</v>
      </c>
      <c r="K77" s="44">
        <v>1284.26937107</v>
      </c>
      <c r="L77" s="4">
        <f t="shared" si="28"/>
        <v>-0.06540146656326568</v>
      </c>
      <c r="M77" s="44">
        <v>759.7741305510001</v>
      </c>
      <c r="N77" s="4">
        <f t="shared" si="29"/>
        <v>-40.839971141101984</v>
      </c>
    </row>
    <row r="78" spans="1:14" ht="32.25" customHeight="1">
      <c r="A78" s="5" t="s">
        <v>8</v>
      </c>
      <c r="B78" s="44">
        <v>173.43249836818183</v>
      </c>
      <c r="C78" s="44">
        <v>131.96859991818184</v>
      </c>
      <c r="D78" s="4">
        <f t="shared" si="24"/>
        <v>-23.907802078694505</v>
      </c>
      <c r="E78" s="44">
        <v>154.45562436636365</v>
      </c>
      <c r="F78" s="4">
        <f t="shared" si="25"/>
        <v>17.03967797045916</v>
      </c>
      <c r="G78" s="44">
        <v>129.30206037000002</v>
      </c>
      <c r="H78" s="4">
        <f t="shared" si="26"/>
        <v>-16.285301425281997</v>
      </c>
      <c r="I78" s="44">
        <v>182.29378402</v>
      </c>
      <c r="J78" s="4">
        <f t="shared" si="27"/>
        <v>40.9828919186309</v>
      </c>
      <c r="K78" s="44">
        <v>137.80157097999998</v>
      </c>
      <c r="L78" s="4">
        <f t="shared" si="28"/>
        <v>-24.40687337705308</v>
      </c>
      <c r="M78" s="44">
        <v>137.91658737272704</v>
      </c>
      <c r="N78" s="4">
        <f t="shared" si="29"/>
        <v>0.08346522605591336</v>
      </c>
    </row>
    <row r="79" spans="1:14" ht="32.25" customHeight="1">
      <c r="A79" s="5" t="s">
        <v>314</v>
      </c>
      <c r="B79" s="6">
        <v>0</v>
      </c>
      <c r="C79" s="6">
        <v>0</v>
      </c>
      <c r="D79" s="4" t="e">
        <f t="shared" si="24"/>
        <v>#DIV/0!</v>
      </c>
      <c r="E79" s="6">
        <v>0</v>
      </c>
      <c r="F79" s="4" t="e">
        <f t="shared" si="25"/>
        <v>#DIV/0!</v>
      </c>
      <c r="G79" s="6">
        <v>0</v>
      </c>
      <c r="H79" s="4" t="e">
        <f t="shared" si="26"/>
        <v>#DIV/0!</v>
      </c>
      <c r="I79" s="6">
        <v>0</v>
      </c>
      <c r="J79" s="4" t="e">
        <f t="shared" si="27"/>
        <v>#DIV/0!</v>
      </c>
      <c r="K79" s="6">
        <v>0</v>
      </c>
      <c r="L79" s="4" t="e">
        <f t="shared" si="28"/>
        <v>#DIV/0!</v>
      </c>
      <c r="M79" s="6">
        <v>0</v>
      </c>
      <c r="N79" s="4" t="e">
        <f t="shared" si="29"/>
        <v>#DIV/0!</v>
      </c>
    </row>
    <row r="80" spans="1:14" ht="32.25" customHeight="1">
      <c r="A80" s="5" t="s">
        <v>9</v>
      </c>
      <c r="B80" s="46">
        <v>0</v>
      </c>
      <c r="C80" s="46">
        <v>0</v>
      </c>
      <c r="D80" s="4" t="e">
        <f t="shared" si="24"/>
        <v>#DIV/0!</v>
      </c>
      <c r="E80" s="46">
        <v>0</v>
      </c>
      <c r="F80" s="4" t="e">
        <f t="shared" si="25"/>
        <v>#DIV/0!</v>
      </c>
      <c r="G80" s="46">
        <v>0</v>
      </c>
      <c r="H80" s="4" t="e">
        <f t="shared" si="26"/>
        <v>#DIV/0!</v>
      </c>
      <c r="I80" s="46">
        <v>0</v>
      </c>
      <c r="J80" s="4" t="e">
        <f t="shared" si="27"/>
        <v>#DIV/0!</v>
      </c>
      <c r="K80" s="46">
        <v>0</v>
      </c>
      <c r="L80" s="4" t="e">
        <f t="shared" si="28"/>
        <v>#DIV/0!</v>
      </c>
      <c r="M80" s="46">
        <v>0</v>
      </c>
      <c r="N80" s="4" t="e">
        <f t="shared" si="29"/>
        <v>#DIV/0!</v>
      </c>
    </row>
    <row r="81" spans="1:14" ht="32.25" customHeight="1">
      <c r="A81" s="5" t="s">
        <v>10</v>
      </c>
      <c r="B81" s="44">
        <v>28.44178528</v>
      </c>
      <c r="C81" s="44">
        <v>32.08061106</v>
      </c>
      <c r="D81" s="4">
        <f t="shared" si="24"/>
        <v>12.793942940560733</v>
      </c>
      <c r="E81" s="44">
        <v>27.660539240000002</v>
      </c>
      <c r="F81" s="4">
        <f t="shared" si="25"/>
        <v>-13.778016296925239</v>
      </c>
      <c r="G81" s="44">
        <v>25.428403099999997</v>
      </c>
      <c r="H81" s="4">
        <f t="shared" si="26"/>
        <v>-8.06974918541033</v>
      </c>
      <c r="I81" s="44">
        <v>37.689042900000004</v>
      </c>
      <c r="J81" s="4">
        <f t="shared" si="27"/>
        <v>48.21631838925822</v>
      </c>
      <c r="K81" s="44">
        <v>35.38416749619972</v>
      </c>
      <c r="L81" s="4">
        <f t="shared" si="28"/>
        <v>-6.115505267448118</v>
      </c>
      <c r="M81" s="44">
        <v>27.565243809999995</v>
      </c>
      <c r="N81" s="4">
        <f t="shared" si="29"/>
        <v>-22.097237944172303</v>
      </c>
    </row>
    <row r="82" spans="1:14" ht="32.25" customHeight="1">
      <c r="A82" s="5" t="s">
        <v>11</v>
      </c>
      <c r="B82" s="69">
        <v>3.056431714</v>
      </c>
      <c r="C82" s="44">
        <v>3.4821457999999996</v>
      </c>
      <c r="D82" s="4">
        <f t="shared" si="24"/>
        <v>13.928467109211514</v>
      </c>
      <c r="E82" s="44">
        <v>2.4271999999999996</v>
      </c>
      <c r="F82" s="4">
        <f t="shared" si="25"/>
        <v>-30.29585378073486</v>
      </c>
      <c r="G82" s="44">
        <v>5.870962989999999</v>
      </c>
      <c r="H82" s="4">
        <f t="shared" si="26"/>
        <v>141.88212714238628</v>
      </c>
      <c r="I82" s="44">
        <v>3.069401</v>
      </c>
      <c r="J82" s="4">
        <f t="shared" si="27"/>
        <v>-47.71895163999321</v>
      </c>
      <c r="K82" s="44">
        <v>3.1167000000000002</v>
      </c>
      <c r="L82" s="4">
        <f t="shared" si="28"/>
        <v>1.5409847067880738</v>
      </c>
      <c r="M82" s="44">
        <v>2.4672</v>
      </c>
      <c r="N82" s="4">
        <f t="shared" si="29"/>
        <v>-20.83934931177207</v>
      </c>
    </row>
    <row r="83" spans="1:14" ht="32.25" customHeight="1">
      <c r="A83" s="3" t="s">
        <v>3</v>
      </c>
      <c r="B83" s="44">
        <f>SUM(B74:B82)</f>
        <v>1935.3881716121816</v>
      </c>
      <c r="C83" s="44">
        <f>SUM(C74:C82)</f>
        <v>2101.8100752461824</v>
      </c>
      <c r="D83" s="4">
        <f t="shared" si="24"/>
        <v>8.598890190352408</v>
      </c>
      <c r="E83" s="44">
        <f>SUM(E74:E82)</f>
        <v>2295.379459575364</v>
      </c>
      <c r="F83" s="4">
        <f t="shared" si="25"/>
        <v>9.209651557432418</v>
      </c>
      <c r="G83" s="44">
        <f>SUM(G74:G82)</f>
        <v>2309.7131257300002</v>
      </c>
      <c r="H83" s="4">
        <f t="shared" si="26"/>
        <v>0.6244573678152564</v>
      </c>
      <c r="I83" s="44">
        <f>SUM(I74:I82)</f>
        <v>2552.2283169200005</v>
      </c>
      <c r="J83" s="4">
        <f t="shared" si="27"/>
        <v>10.499797073861789</v>
      </c>
      <c r="K83" s="44">
        <f>SUM(K74:K82)</f>
        <v>2480.9325097281962</v>
      </c>
      <c r="L83" s="4">
        <f t="shared" si="28"/>
        <v>-2.793472931835627</v>
      </c>
      <c r="M83" s="44">
        <f>SUM(M74:M82)</f>
        <v>1666.3293219437269</v>
      </c>
      <c r="N83" s="4">
        <f t="shared" si="29"/>
        <v>-32.834556546389685</v>
      </c>
    </row>
    <row r="84" ht="32.25" customHeight="1">
      <c r="A84" s="13"/>
    </row>
    <row r="85" ht="32.25" customHeight="1">
      <c r="A85" s="13"/>
    </row>
    <row r="86" spans="1:14" ht="32.25" customHeight="1">
      <c r="A86" s="244" t="s">
        <v>181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</row>
    <row r="87" spans="1:14" ht="32.25" customHeight="1">
      <c r="A87" s="244" t="s">
        <v>318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</row>
    <row r="88" spans="1:14" ht="32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32.25" customHeight="1">
      <c r="A89" s="1"/>
      <c r="B89" s="1"/>
      <c r="C89" s="1"/>
      <c r="D89" s="1" t="s">
        <v>59</v>
      </c>
      <c r="E89" s="1"/>
      <c r="F89" s="117" t="s">
        <v>59</v>
      </c>
      <c r="G89" s="1"/>
      <c r="H89" s="117" t="s">
        <v>59</v>
      </c>
      <c r="I89" s="1"/>
      <c r="J89" s="117" t="s">
        <v>59</v>
      </c>
      <c r="K89" s="1"/>
      <c r="L89" s="117" t="s">
        <v>59</v>
      </c>
      <c r="M89" s="1"/>
      <c r="N89" s="117" t="s">
        <v>0</v>
      </c>
    </row>
    <row r="90" spans="1:14" ht="32.25" customHeight="1">
      <c r="A90" s="3" t="s">
        <v>1</v>
      </c>
      <c r="B90" s="3">
        <v>2557</v>
      </c>
      <c r="C90" s="3">
        <v>2558</v>
      </c>
      <c r="D90" s="4" t="s">
        <v>2</v>
      </c>
      <c r="E90" s="3">
        <v>2559</v>
      </c>
      <c r="F90" s="4" t="s">
        <v>2</v>
      </c>
      <c r="G90" s="3">
        <v>2560</v>
      </c>
      <c r="H90" s="4" t="s">
        <v>2</v>
      </c>
      <c r="I90" s="3">
        <v>2561</v>
      </c>
      <c r="J90" s="4" t="s">
        <v>2</v>
      </c>
      <c r="K90" s="3">
        <v>2562</v>
      </c>
      <c r="L90" s="4" t="s">
        <v>2</v>
      </c>
      <c r="M90" s="3">
        <v>2563</v>
      </c>
      <c r="N90" s="4" t="s">
        <v>2</v>
      </c>
    </row>
    <row r="91" spans="1:14" ht="32.25" customHeight="1">
      <c r="A91" s="5" t="s">
        <v>4</v>
      </c>
      <c r="B91" s="44">
        <v>110.45888237</v>
      </c>
      <c r="C91" s="44">
        <v>114.33758402999999</v>
      </c>
      <c r="D91" s="4">
        <f aca="true" t="shared" si="30" ref="D91:D100">(C91-B91)/B91*100</f>
        <v>3.5114438755659756</v>
      </c>
      <c r="E91" s="44">
        <v>133.05133132</v>
      </c>
      <c r="F91" s="4">
        <f aca="true" t="shared" si="31" ref="F91:F100">(E91-C91)/C91*100</f>
        <v>16.367100502219714</v>
      </c>
      <c r="G91" s="44">
        <v>139.09307335000003</v>
      </c>
      <c r="H91" s="4">
        <f aca="true" t="shared" si="32" ref="H91:H100">(G91-E91)/E91*100</f>
        <v>4.540910617022771</v>
      </c>
      <c r="I91" s="44">
        <v>135.43735980000002</v>
      </c>
      <c r="J91" s="4">
        <f aca="true" t="shared" si="33" ref="J91:J100">(I91-G91)/G91*100</f>
        <v>-2.6282498919274913</v>
      </c>
      <c r="K91" s="44">
        <v>151.8196905656455</v>
      </c>
      <c r="L91" s="4">
        <f aca="true" t="shared" si="34" ref="L91:L100">(K91-I91)/I91*100</f>
        <v>12.09587280041283</v>
      </c>
      <c r="M91" s="44">
        <v>134.50324587</v>
      </c>
      <c r="N91" s="4">
        <f aca="true" t="shared" si="35" ref="N91:N100">(M91-K91)/K91*100</f>
        <v>-11.405928065805146</v>
      </c>
    </row>
    <row r="92" spans="1:14" ht="32.25" customHeight="1">
      <c r="A92" s="5" t="s">
        <v>5</v>
      </c>
      <c r="B92" s="44">
        <v>73.56511171000001</v>
      </c>
      <c r="C92" s="44">
        <v>104.29030495</v>
      </c>
      <c r="D92" s="4">
        <f t="shared" si="30"/>
        <v>41.765984616622816</v>
      </c>
      <c r="E92" s="44">
        <v>104.34441798</v>
      </c>
      <c r="F92" s="4">
        <f t="shared" si="31"/>
        <v>0.051886922783416736</v>
      </c>
      <c r="G92" s="44">
        <v>103.08991145</v>
      </c>
      <c r="H92" s="4">
        <f t="shared" si="32"/>
        <v>-1.2022746921071095</v>
      </c>
      <c r="I92" s="44">
        <v>93.08330853000001</v>
      </c>
      <c r="J92" s="4">
        <f t="shared" si="33"/>
        <v>-9.706675250034849</v>
      </c>
      <c r="K92" s="44">
        <v>97.95708237</v>
      </c>
      <c r="L92" s="4">
        <f t="shared" si="34"/>
        <v>5.235926738067336</v>
      </c>
      <c r="M92" s="44">
        <v>96.59997476999997</v>
      </c>
      <c r="N92" s="4">
        <f t="shared" si="35"/>
        <v>-1.3854103931699415</v>
      </c>
    </row>
    <row r="93" spans="1:14" ht="32.25" customHeight="1">
      <c r="A93" s="5" t="s">
        <v>6</v>
      </c>
      <c r="B93" s="46">
        <v>0</v>
      </c>
      <c r="C93" s="46">
        <v>0</v>
      </c>
      <c r="D93" s="4" t="e">
        <f t="shared" si="30"/>
        <v>#DIV/0!</v>
      </c>
      <c r="E93" s="46">
        <v>0</v>
      </c>
      <c r="F93" s="4" t="e">
        <f t="shared" si="31"/>
        <v>#DIV/0!</v>
      </c>
      <c r="G93" s="46">
        <v>0</v>
      </c>
      <c r="H93" s="4" t="e">
        <f t="shared" si="32"/>
        <v>#DIV/0!</v>
      </c>
      <c r="I93" s="46">
        <v>0</v>
      </c>
      <c r="J93" s="4" t="e">
        <f t="shared" si="33"/>
        <v>#DIV/0!</v>
      </c>
      <c r="K93" s="46">
        <v>0</v>
      </c>
      <c r="L93" s="4" t="e">
        <f t="shared" si="34"/>
        <v>#DIV/0!</v>
      </c>
      <c r="M93" s="46">
        <v>0</v>
      </c>
      <c r="N93" s="4" t="e">
        <f t="shared" si="35"/>
        <v>#DIV/0!</v>
      </c>
    </row>
    <row r="94" spans="1:14" ht="32.25" customHeight="1">
      <c r="A94" s="5" t="s">
        <v>7</v>
      </c>
      <c r="B94" s="44">
        <v>155.83458162918183</v>
      </c>
      <c r="C94" s="44">
        <v>193.15652035400004</v>
      </c>
      <c r="D94" s="4">
        <f t="shared" si="30"/>
        <v>23.949715354983343</v>
      </c>
      <c r="E94" s="44">
        <v>204.03467281000002</v>
      </c>
      <c r="F94" s="4">
        <f t="shared" si="31"/>
        <v>5.631781125515967</v>
      </c>
      <c r="G94" s="44">
        <v>223.94977379000002</v>
      </c>
      <c r="H94" s="4">
        <f t="shared" si="32"/>
        <v>9.76064543625153</v>
      </c>
      <c r="I94" s="44">
        <v>216.21190303</v>
      </c>
      <c r="J94" s="4">
        <f t="shared" si="33"/>
        <v>-3.45518132438745</v>
      </c>
      <c r="K94" s="44">
        <v>203.46365375</v>
      </c>
      <c r="L94" s="4">
        <f t="shared" si="34"/>
        <v>-5.896182911923751</v>
      </c>
      <c r="M94" s="44">
        <v>212.48467382699997</v>
      </c>
      <c r="N94" s="4">
        <f t="shared" si="35"/>
        <v>4.433725587216815</v>
      </c>
    </row>
    <row r="95" spans="1:14" ht="32.25" customHeight="1">
      <c r="A95" s="5" t="s">
        <v>8</v>
      </c>
      <c r="B95" s="44">
        <v>19.385446464545456</v>
      </c>
      <c r="C95" s="44">
        <v>27.992346382727277</v>
      </c>
      <c r="D95" s="4">
        <f t="shared" si="30"/>
        <v>44.39877066500998</v>
      </c>
      <c r="E95" s="44">
        <v>28.434935452727274</v>
      </c>
      <c r="F95" s="4">
        <f t="shared" si="31"/>
        <v>1.5811074353991885</v>
      </c>
      <c r="G95" s="44">
        <v>23.86626406</v>
      </c>
      <c r="H95" s="4">
        <f t="shared" si="32"/>
        <v>-16.067106606669228</v>
      </c>
      <c r="I95" s="44">
        <v>22.37119816</v>
      </c>
      <c r="J95" s="4">
        <f t="shared" si="33"/>
        <v>-6.264348271021351</v>
      </c>
      <c r="K95" s="44">
        <v>21.34710807</v>
      </c>
      <c r="L95" s="4">
        <f t="shared" si="34"/>
        <v>-4.577716770803473</v>
      </c>
      <c r="M95" s="44">
        <v>28.586438581818204</v>
      </c>
      <c r="N95" s="4">
        <f t="shared" si="35"/>
        <v>33.91246480825167</v>
      </c>
    </row>
    <row r="96" spans="1:14" ht="32.25" customHeight="1">
      <c r="A96" s="5" t="s">
        <v>314</v>
      </c>
      <c r="B96" s="6">
        <v>0</v>
      </c>
      <c r="C96" s="6">
        <v>0</v>
      </c>
      <c r="D96" s="4" t="e">
        <f t="shared" si="30"/>
        <v>#DIV/0!</v>
      </c>
      <c r="E96" s="6">
        <v>0</v>
      </c>
      <c r="F96" s="4" t="e">
        <f t="shared" si="31"/>
        <v>#DIV/0!</v>
      </c>
      <c r="G96" s="6">
        <v>0</v>
      </c>
      <c r="H96" s="4" t="e">
        <f t="shared" si="32"/>
        <v>#DIV/0!</v>
      </c>
      <c r="I96" s="6">
        <v>0</v>
      </c>
      <c r="J96" s="4" t="e">
        <f t="shared" si="33"/>
        <v>#DIV/0!</v>
      </c>
      <c r="K96" s="6">
        <v>0</v>
      </c>
      <c r="L96" s="4" t="e">
        <f t="shared" si="34"/>
        <v>#DIV/0!</v>
      </c>
      <c r="M96" s="6">
        <v>0</v>
      </c>
      <c r="N96" s="4" t="e">
        <f t="shared" si="35"/>
        <v>#DIV/0!</v>
      </c>
    </row>
    <row r="97" spans="1:14" ht="32.25" customHeight="1">
      <c r="A97" s="5" t="s">
        <v>9</v>
      </c>
      <c r="B97" s="46">
        <v>0</v>
      </c>
      <c r="C97" s="46">
        <v>0</v>
      </c>
      <c r="D97" s="4" t="e">
        <f t="shared" si="30"/>
        <v>#DIV/0!</v>
      </c>
      <c r="E97" s="46">
        <v>0</v>
      </c>
      <c r="F97" s="4" t="e">
        <f t="shared" si="31"/>
        <v>#DIV/0!</v>
      </c>
      <c r="G97" s="46">
        <v>0</v>
      </c>
      <c r="H97" s="4" t="e">
        <f t="shared" si="32"/>
        <v>#DIV/0!</v>
      </c>
      <c r="I97" s="46">
        <v>0</v>
      </c>
      <c r="J97" s="4" t="e">
        <f t="shared" si="33"/>
        <v>#DIV/0!</v>
      </c>
      <c r="K97" s="46">
        <v>0</v>
      </c>
      <c r="L97" s="4" t="e">
        <f t="shared" si="34"/>
        <v>#DIV/0!</v>
      </c>
      <c r="M97" s="46">
        <v>0</v>
      </c>
      <c r="N97" s="4" t="e">
        <f t="shared" si="35"/>
        <v>#DIV/0!</v>
      </c>
    </row>
    <row r="98" spans="1:14" ht="32.25" customHeight="1">
      <c r="A98" s="5" t="s">
        <v>10</v>
      </c>
      <c r="B98" s="44">
        <v>11.664535500000001</v>
      </c>
      <c r="C98" s="44">
        <v>13.981112399999999</v>
      </c>
      <c r="D98" s="4">
        <f t="shared" si="30"/>
        <v>19.860001283377272</v>
      </c>
      <c r="E98" s="44">
        <v>15.04141777</v>
      </c>
      <c r="F98" s="4">
        <f t="shared" si="31"/>
        <v>7.583841254291053</v>
      </c>
      <c r="G98" s="44">
        <v>13.33412951</v>
      </c>
      <c r="H98" s="4">
        <f t="shared" si="32"/>
        <v>-11.350580683990936</v>
      </c>
      <c r="I98" s="44">
        <v>14.691219400000001</v>
      </c>
      <c r="J98" s="4">
        <f t="shared" si="33"/>
        <v>10.17756643943082</v>
      </c>
      <c r="K98" s="44">
        <v>14.95857048029462</v>
      </c>
      <c r="L98" s="4">
        <f t="shared" si="34"/>
        <v>1.8198018354733618</v>
      </c>
      <c r="M98" s="44">
        <v>15.03143537</v>
      </c>
      <c r="N98" s="4">
        <f t="shared" si="35"/>
        <v>0.4871113172302638</v>
      </c>
    </row>
    <row r="99" spans="1:14" ht="32.25" customHeight="1">
      <c r="A99" s="5" t="s">
        <v>11</v>
      </c>
      <c r="B99" s="44">
        <v>0.5338999999999999</v>
      </c>
      <c r="C99" s="44">
        <v>0.8499222599999998</v>
      </c>
      <c r="D99" s="4">
        <f t="shared" si="30"/>
        <v>59.191283011799946</v>
      </c>
      <c r="E99" s="44">
        <v>1.0529</v>
      </c>
      <c r="F99" s="4">
        <f t="shared" si="31"/>
        <v>23.88191832980115</v>
      </c>
      <c r="G99" s="44">
        <v>0.8601019999999998</v>
      </c>
      <c r="H99" s="4">
        <f t="shared" si="32"/>
        <v>-18.311140659131937</v>
      </c>
      <c r="I99" s="44">
        <v>0.8664825</v>
      </c>
      <c r="J99" s="4">
        <f t="shared" si="33"/>
        <v>0.7418306200892725</v>
      </c>
      <c r="K99" s="44">
        <v>0.8665840000000001</v>
      </c>
      <c r="L99" s="4">
        <f t="shared" si="34"/>
        <v>0.011714027692433215</v>
      </c>
      <c r="M99" s="44">
        <v>0.77601941</v>
      </c>
      <c r="N99" s="4">
        <f t="shared" si="35"/>
        <v>-10.45075722607389</v>
      </c>
    </row>
    <row r="100" spans="1:14" ht="32.25" customHeight="1">
      <c r="A100" s="3" t="s">
        <v>3</v>
      </c>
      <c r="B100" s="44">
        <f>SUM(B91:B99)</f>
        <v>371.44245767372735</v>
      </c>
      <c r="C100" s="44">
        <f>SUM(C91:C99)</f>
        <v>454.6077903767273</v>
      </c>
      <c r="D100" s="4">
        <f t="shared" si="30"/>
        <v>22.38982942979874</v>
      </c>
      <c r="E100" s="44">
        <f>SUM(E91:E99)</f>
        <v>485.9596753327273</v>
      </c>
      <c r="F100" s="4">
        <f t="shared" si="31"/>
        <v>6.896468916649913</v>
      </c>
      <c r="G100" s="44">
        <f>SUM(G91:G99)</f>
        <v>504.1932541600001</v>
      </c>
      <c r="H100" s="4">
        <f t="shared" si="32"/>
        <v>3.7520765102142764</v>
      </c>
      <c r="I100" s="44">
        <f>SUM(I91:I99)</f>
        <v>482.6614714200001</v>
      </c>
      <c r="J100" s="4">
        <f t="shared" si="33"/>
        <v>-4.270541615213105</v>
      </c>
      <c r="K100" s="44">
        <f>SUM(K91:K99)</f>
        <v>490.4126892359401</v>
      </c>
      <c r="L100" s="4">
        <f t="shared" si="34"/>
        <v>1.605932579025986</v>
      </c>
      <c r="M100" s="44">
        <f>SUM(M91:M99)</f>
        <v>487.98178782881814</v>
      </c>
      <c r="N100" s="4">
        <f t="shared" si="35"/>
        <v>-0.4956848508364007</v>
      </c>
    </row>
    <row r="103" spans="1:14" ht="32.25" customHeight="1">
      <c r="A103" s="244" t="s">
        <v>297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</row>
    <row r="104" spans="1:14" ht="32.25" customHeight="1">
      <c r="A104" s="244" t="s">
        <v>318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</row>
    <row r="105" spans="1:14" ht="32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32.25" customHeight="1">
      <c r="A106" s="1"/>
      <c r="B106" s="1"/>
      <c r="C106" s="1"/>
      <c r="D106" s="1" t="s">
        <v>59</v>
      </c>
      <c r="E106" s="1"/>
      <c r="F106" s="117" t="s">
        <v>59</v>
      </c>
      <c r="G106" s="1"/>
      <c r="H106" s="117" t="s">
        <v>59</v>
      </c>
      <c r="I106" s="1"/>
      <c r="J106" s="117" t="s">
        <v>59</v>
      </c>
      <c r="K106" s="1"/>
      <c r="L106" s="117" t="s">
        <v>59</v>
      </c>
      <c r="M106" s="1"/>
      <c r="N106" s="117" t="s">
        <v>0</v>
      </c>
    </row>
    <row r="107" spans="1:14" ht="32.25" customHeight="1">
      <c r="A107" s="3" t="s">
        <v>1</v>
      </c>
      <c r="B107" s="3">
        <v>2557</v>
      </c>
      <c r="C107" s="3">
        <v>2558</v>
      </c>
      <c r="D107" s="4" t="s">
        <v>2</v>
      </c>
      <c r="E107" s="3">
        <v>2559</v>
      </c>
      <c r="F107" s="4" t="s">
        <v>2</v>
      </c>
      <c r="G107" s="3">
        <v>2560</v>
      </c>
      <c r="H107" s="4" t="s">
        <v>2</v>
      </c>
      <c r="I107" s="3">
        <v>2561</v>
      </c>
      <c r="J107" s="4" t="s">
        <v>2</v>
      </c>
      <c r="K107" s="3">
        <v>2562</v>
      </c>
      <c r="L107" s="4" t="s">
        <v>2</v>
      </c>
      <c r="M107" s="3">
        <v>2563</v>
      </c>
      <c r="N107" s="4" t="s">
        <v>2</v>
      </c>
    </row>
    <row r="108" spans="1:14" ht="32.25" customHeight="1">
      <c r="A108" s="5" t="s">
        <v>4</v>
      </c>
      <c r="B108" s="44">
        <v>406.34315093</v>
      </c>
      <c r="C108" s="44">
        <v>394.38753395000003</v>
      </c>
      <c r="D108" s="4">
        <f aca="true" t="shared" si="36" ref="D108:D117">(C108-B108)/B108*100</f>
        <v>-2.9422464615527675</v>
      </c>
      <c r="E108" s="44">
        <v>440.44978991</v>
      </c>
      <c r="F108" s="4">
        <f aca="true" t="shared" si="37" ref="F108:F117">(E108-C108)/C108*100</f>
        <v>11.67944014321702</v>
      </c>
      <c r="G108" s="44">
        <v>402.1729863</v>
      </c>
      <c r="H108" s="4">
        <f aca="true" t="shared" si="38" ref="H108:H117">(G108-E108)/E108*100</f>
        <v>-8.690389798533301</v>
      </c>
      <c r="I108" s="44">
        <v>416.02037347000004</v>
      </c>
      <c r="J108" s="4">
        <f aca="true" t="shared" si="39" ref="J108:J117">(I108-G108)/G108*100</f>
        <v>3.4431420412883282</v>
      </c>
      <c r="K108" s="44">
        <v>452.4636766268295</v>
      </c>
      <c r="L108" s="4">
        <f aca="true" t="shared" si="40" ref="L108:L117">(K108-I108)/I108*100</f>
        <v>8.75998039539702</v>
      </c>
      <c r="M108" s="44">
        <v>380.33943229</v>
      </c>
      <c r="N108" s="4">
        <f aca="true" t="shared" si="41" ref="N108:N117">(M108-K108)/K108*100</f>
        <v>-15.940339095178718</v>
      </c>
    </row>
    <row r="109" spans="1:14" ht="32.25" customHeight="1">
      <c r="A109" s="5" t="s">
        <v>5</v>
      </c>
      <c r="B109" s="44">
        <v>488.18631974</v>
      </c>
      <c r="C109" s="44">
        <v>354.25728884</v>
      </c>
      <c r="D109" s="4">
        <f t="shared" si="36"/>
        <v>-27.43399916886823</v>
      </c>
      <c r="E109" s="44">
        <v>369.1404301900001</v>
      </c>
      <c r="F109" s="4">
        <f t="shared" si="37"/>
        <v>4.201223748630344</v>
      </c>
      <c r="G109" s="44">
        <v>362.8799632199999</v>
      </c>
      <c r="H109" s="4">
        <f t="shared" si="38"/>
        <v>-1.695958084780318</v>
      </c>
      <c r="I109" s="44">
        <v>451.53482332</v>
      </c>
      <c r="J109" s="4">
        <f t="shared" si="39"/>
        <v>24.43090528154956</v>
      </c>
      <c r="K109" s="44">
        <v>447.44680148</v>
      </c>
      <c r="L109" s="4">
        <f t="shared" si="40"/>
        <v>-0.9053613650309433</v>
      </c>
      <c r="M109" s="44">
        <v>293.7403865</v>
      </c>
      <c r="N109" s="4">
        <f t="shared" si="41"/>
        <v>-34.35188596087671</v>
      </c>
    </row>
    <row r="110" spans="1:14" ht="32.25" customHeight="1">
      <c r="A110" s="5" t="s">
        <v>6</v>
      </c>
      <c r="B110" s="46">
        <v>0</v>
      </c>
      <c r="C110" s="46">
        <v>0</v>
      </c>
      <c r="D110" s="4" t="e">
        <f t="shared" si="36"/>
        <v>#DIV/0!</v>
      </c>
      <c r="E110" s="46">
        <v>11.17161343</v>
      </c>
      <c r="F110" s="4" t="e">
        <f t="shared" si="37"/>
        <v>#DIV/0!</v>
      </c>
      <c r="G110" s="46">
        <v>0</v>
      </c>
      <c r="H110" s="4">
        <f t="shared" si="38"/>
        <v>-100</v>
      </c>
      <c r="I110" s="46">
        <v>0</v>
      </c>
      <c r="J110" s="4" t="e">
        <f t="shared" si="39"/>
        <v>#DIV/0!</v>
      </c>
      <c r="K110" s="46">
        <v>0</v>
      </c>
      <c r="L110" s="4" t="e">
        <f t="shared" si="40"/>
        <v>#DIV/0!</v>
      </c>
      <c r="M110" s="46">
        <v>0</v>
      </c>
      <c r="N110" s="4" t="e">
        <f t="shared" si="41"/>
        <v>#DIV/0!</v>
      </c>
    </row>
    <row r="111" spans="1:14" ht="32.25" customHeight="1">
      <c r="A111" s="5" t="s">
        <v>7</v>
      </c>
      <c r="B111" s="44">
        <v>1238.12134191</v>
      </c>
      <c r="C111" s="44">
        <v>830.9776073870001</v>
      </c>
      <c r="D111" s="4">
        <f t="shared" si="36"/>
        <v>-32.88399292874764</v>
      </c>
      <c r="E111" s="44">
        <v>788.6647002180001</v>
      </c>
      <c r="F111" s="4">
        <f t="shared" si="37"/>
        <v>-5.0919431273307705</v>
      </c>
      <c r="G111" s="44">
        <v>785.35582048</v>
      </c>
      <c r="H111" s="4">
        <f t="shared" si="38"/>
        <v>-0.4195546899823787</v>
      </c>
      <c r="I111" s="44">
        <v>853.2007473499999</v>
      </c>
      <c r="J111" s="4">
        <f t="shared" si="39"/>
        <v>8.638750118199146</v>
      </c>
      <c r="K111" s="44">
        <v>865.0310386300001</v>
      </c>
      <c r="L111" s="4">
        <f t="shared" si="40"/>
        <v>1.386577697774471</v>
      </c>
      <c r="M111" s="44">
        <v>686.9005816050001</v>
      </c>
      <c r="N111" s="4">
        <f t="shared" si="41"/>
        <v>-20.5923775067211</v>
      </c>
    </row>
    <row r="112" spans="1:14" ht="32.25" customHeight="1">
      <c r="A112" s="5" t="s">
        <v>8</v>
      </c>
      <c r="B112" s="44">
        <v>165.4180386127273</v>
      </c>
      <c r="C112" s="44">
        <v>142.45393218818182</v>
      </c>
      <c r="D112" s="4">
        <f t="shared" si="36"/>
        <v>-13.882468089413436</v>
      </c>
      <c r="E112" s="44">
        <v>165.50074235545455</v>
      </c>
      <c r="F112" s="4">
        <f t="shared" si="37"/>
        <v>16.1784303270954</v>
      </c>
      <c r="G112" s="44">
        <v>145.89657887</v>
      </c>
      <c r="H112" s="4">
        <f t="shared" si="38"/>
        <v>-11.84536287054813</v>
      </c>
      <c r="I112" s="44">
        <v>139.24561646</v>
      </c>
      <c r="J112" s="4">
        <f t="shared" si="39"/>
        <v>-4.55868291190453</v>
      </c>
      <c r="K112" s="44">
        <v>137.31335575999998</v>
      </c>
      <c r="L112" s="4">
        <f t="shared" si="40"/>
        <v>-1.3876635754311837</v>
      </c>
      <c r="M112" s="44">
        <v>100.91838325454529</v>
      </c>
      <c r="N112" s="4">
        <f t="shared" si="41"/>
        <v>-26.505049202254447</v>
      </c>
    </row>
    <row r="113" spans="1:14" ht="32.25" customHeight="1">
      <c r="A113" s="5" t="s">
        <v>314</v>
      </c>
      <c r="B113" s="6">
        <v>0</v>
      </c>
      <c r="C113" s="6">
        <v>0</v>
      </c>
      <c r="D113" s="4" t="e">
        <f t="shared" si="36"/>
        <v>#DIV/0!</v>
      </c>
      <c r="E113" s="6">
        <v>0</v>
      </c>
      <c r="F113" s="4" t="e">
        <f t="shared" si="37"/>
        <v>#DIV/0!</v>
      </c>
      <c r="G113" s="6">
        <v>0</v>
      </c>
      <c r="H113" s="4" t="e">
        <f t="shared" si="38"/>
        <v>#DIV/0!</v>
      </c>
      <c r="I113" s="6">
        <v>0</v>
      </c>
      <c r="J113" s="4" t="e">
        <f t="shared" si="39"/>
        <v>#DIV/0!</v>
      </c>
      <c r="K113" s="6">
        <v>0</v>
      </c>
      <c r="L113" s="4" t="e">
        <f t="shared" si="40"/>
        <v>#DIV/0!</v>
      </c>
      <c r="M113" s="6">
        <v>0</v>
      </c>
      <c r="N113" s="4" t="e">
        <f t="shared" si="41"/>
        <v>#DIV/0!</v>
      </c>
    </row>
    <row r="114" spans="1:14" ht="32.25" customHeight="1">
      <c r="A114" s="5" t="s">
        <v>9</v>
      </c>
      <c r="B114" s="46">
        <v>0</v>
      </c>
      <c r="C114" s="46">
        <v>0</v>
      </c>
      <c r="D114" s="4" t="e">
        <f t="shared" si="36"/>
        <v>#DIV/0!</v>
      </c>
      <c r="E114" s="46">
        <v>0</v>
      </c>
      <c r="F114" s="4" t="e">
        <f t="shared" si="37"/>
        <v>#DIV/0!</v>
      </c>
      <c r="G114" s="46">
        <v>0</v>
      </c>
      <c r="H114" s="4" t="e">
        <f t="shared" si="38"/>
        <v>#DIV/0!</v>
      </c>
      <c r="I114" s="46">
        <v>0</v>
      </c>
      <c r="J114" s="4" t="e">
        <f t="shared" si="39"/>
        <v>#DIV/0!</v>
      </c>
      <c r="K114" s="46">
        <v>0</v>
      </c>
      <c r="L114" s="4" t="e">
        <f t="shared" si="40"/>
        <v>#DIV/0!</v>
      </c>
      <c r="M114" s="46">
        <v>0</v>
      </c>
      <c r="N114" s="4" t="e">
        <f t="shared" si="41"/>
        <v>#DIV/0!</v>
      </c>
    </row>
    <row r="115" spans="1:14" ht="32.25" customHeight="1">
      <c r="A115" s="5" t="s">
        <v>10</v>
      </c>
      <c r="B115" s="44">
        <v>49.238639590000005</v>
      </c>
      <c r="C115" s="44">
        <v>56.71105199</v>
      </c>
      <c r="D115" s="4">
        <f t="shared" si="36"/>
        <v>15.175911565025421</v>
      </c>
      <c r="E115" s="44">
        <v>69.31839865</v>
      </c>
      <c r="F115" s="4">
        <f t="shared" si="37"/>
        <v>22.230846047826955</v>
      </c>
      <c r="G115" s="44">
        <v>59.29933672000001</v>
      </c>
      <c r="H115" s="4">
        <f t="shared" si="38"/>
        <v>-14.45368347383195</v>
      </c>
      <c r="I115" s="44">
        <v>67.73332773</v>
      </c>
      <c r="J115" s="4">
        <f t="shared" si="39"/>
        <v>14.222740888019821</v>
      </c>
      <c r="K115" s="44">
        <v>66.22850797130972</v>
      </c>
      <c r="L115" s="4">
        <f t="shared" si="40"/>
        <v>-2.2216828983935626</v>
      </c>
      <c r="M115" s="44">
        <v>58.995554070000004</v>
      </c>
      <c r="N115" s="4">
        <f t="shared" si="41"/>
        <v>-10.921209193544033</v>
      </c>
    </row>
    <row r="116" spans="1:14" ht="32.25" customHeight="1">
      <c r="A116" s="5" t="s">
        <v>11</v>
      </c>
      <c r="B116" s="44">
        <v>5.62293145</v>
      </c>
      <c r="C116" s="44">
        <v>17.721437320000003</v>
      </c>
      <c r="D116" s="4">
        <f t="shared" si="36"/>
        <v>215.16367356745926</v>
      </c>
      <c r="E116" s="44">
        <v>2.3089</v>
      </c>
      <c r="F116" s="4">
        <f t="shared" si="37"/>
        <v>-86.9711471010637</v>
      </c>
      <c r="G116" s="44">
        <v>15.713495280000004</v>
      </c>
      <c r="H116" s="4">
        <f t="shared" si="38"/>
        <v>580.5619680367276</v>
      </c>
      <c r="I116" s="44">
        <v>2.4549800999999998</v>
      </c>
      <c r="J116" s="4">
        <f t="shared" si="39"/>
        <v>-84.37661350161426</v>
      </c>
      <c r="K116" s="44">
        <v>2.498414</v>
      </c>
      <c r="L116" s="4">
        <f t="shared" si="40"/>
        <v>1.769215970426813</v>
      </c>
      <c r="M116" s="44">
        <v>1.6805935</v>
      </c>
      <c r="N116" s="4">
        <f t="shared" si="41"/>
        <v>-32.73358618707707</v>
      </c>
    </row>
    <row r="117" spans="1:14" ht="32.25" customHeight="1">
      <c r="A117" s="3" t="s">
        <v>3</v>
      </c>
      <c r="B117" s="44">
        <f>SUM(B108:B116)</f>
        <v>2352.9304222327273</v>
      </c>
      <c r="C117" s="44">
        <f>SUM(C108:C116)</f>
        <v>1796.508851675182</v>
      </c>
      <c r="D117" s="4">
        <f t="shared" si="36"/>
        <v>-23.648024833201372</v>
      </c>
      <c r="E117" s="44">
        <f>SUM(E108:E116)</f>
        <v>1846.5545747534547</v>
      </c>
      <c r="F117" s="4">
        <f t="shared" si="37"/>
        <v>2.7857209293239364</v>
      </c>
      <c r="G117" s="44">
        <f>SUM(G108:G116)</f>
        <v>1771.3181808699999</v>
      </c>
      <c r="H117" s="4">
        <f t="shared" si="38"/>
        <v>-4.07442026962567</v>
      </c>
      <c r="I117" s="44">
        <f>SUM(I108:I116)</f>
        <v>1930.18986843</v>
      </c>
      <c r="J117" s="4">
        <f t="shared" si="39"/>
        <v>8.969121938440711</v>
      </c>
      <c r="K117" s="44">
        <f>SUM(K108:K116)</f>
        <v>1970.9817944681392</v>
      </c>
      <c r="L117" s="4">
        <f t="shared" si="40"/>
        <v>2.1133633900647872</v>
      </c>
      <c r="M117" s="44">
        <f>SUM(M108:M116)</f>
        <v>1522.5749312195453</v>
      </c>
      <c r="N117" s="4">
        <f t="shared" si="41"/>
        <v>-22.750431511194886</v>
      </c>
    </row>
    <row r="120" spans="1:14" ht="32.25" customHeight="1">
      <c r="A120" s="244" t="s">
        <v>182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</row>
    <row r="121" spans="1:14" ht="32.25" customHeight="1">
      <c r="A121" s="244" t="s">
        <v>318</v>
      </c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</row>
    <row r="122" spans="1:14" ht="32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32.25" customHeight="1">
      <c r="A123" s="1"/>
      <c r="B123" s="1"/>
      <c r="C123" s="1"/>
      <c r="D123" s="1" t="s">
        <v>59</v>
      </c>
      <c r="E123" s="1"/>
      <c r="F123" s="117" t="s">
        <v>59</v>
      </c>
      <c r="G123" s="1"/>
      <c r="H123" s="117" t="s">
        <v>59</v>
      </c>
      <c r="I123" s="1"/>
      <c r="J123" s="117" t="s">
        <v>59</v>
      </c>
      <c r="K123" s="1"/>
      <c r="L123" s="117" t="s">
        <v>59</v>
      </c>
      <c r="M123" s="1"/>
      <c r="N123" s="117" t="s">
        <v>0</v>
      </c>
    </row>
    <row r="124" spans="1:14" ht="32.25" customHeight="1">
      <c r="A124" s="3" t="s">
        <v>1</v>
      </c>
      <c r="B124" s="3">
        <v>2557</v>
      </c>
      <c r="C124" s="3">
        <v>2558</v>
      </c>
      <c r="D124" s="4" t="s">
        <v>2</v>
      </c>
      <c r="E124" s="3">
        <v>2559</v>
      </c>
      <c r="F124" s="4" t="s">
        <v>2</v>
      </c>
      <c r="G124" s="3">
        <v>2560</v>
      </c>
      <c r="H124" s="4" t="s">
        <v>2</v>
      </c>
      <c r="I124" s="3">
        <v>2561</v>
      </c>
      <c r="J124" s="4" t="s">
        <v>2</v>
      </c>
      <c r="K124" s="3">
        <v>2562</v>
      </c>
      <c r="L124" s="4" t="s">
        <v>2</v>
      </c>
      <c r="M124" s="3">
        <v>2563</v>
      </c>
      <c r="N124" s="4" t="s">
        <v>2</v>
      </c>
    </row>
    <row r="125" spans="1:14" ht="32.25" customHeight="1">
      <c r="A125" s="5" t="s">
        <v>4</v>
      </c>
      <c r="B125" s="44">
        <v>261.77325523</v>
      </c>
      <c r="C125" s="44">
        <v>235.65834123000002</v>
      </c>
      <c r="D125" s="4">
        <f aca="true" t="shared" si="42" ref="D125:D134">(C125-B125)/B125*100</f>
        <v>-9.976158174392122</v>
      </c>
      <c r="E125" s="44">
        <v>261.05094962</v>
      </c>
      <c r="F125" s="4">
        <f aca="true" t="shared" si="43" ref="F125:F134">(E125-C125)/C125*100</f>
        <v>10.775179124772439</v>
      </c>
      <c r="G125" s="44">
        <v>261.12437245999996</v>
      </c>
      <c r="H125" s="4">
        <f aca="true" t="shared" si="44" ref="H125:H134">(G125-E125)/E125*100</f>
        <v>0.0281258658920246</v>
      </c>
      <c r="I125" s="44">
        <v>258.96787069</v>
      </c>
      <c r="J125" s="4">
        <f aca="true" t="shared" si="45" ref="J125:J134">(I125-G125)/G125*100</f>
        <v>-0.8258523513849012</v>
      </c>
      <c r="K125" s="44">
        <v>278.7307382359114</v>
      </c>
      <c r="L125" s="4">
        <f aca="true" t="shared" si="46" ref="L125:L134">(K125-I125)/I125*100</f>
        <v>7.631397475391364</v>
      </c>
      <c r="M125" s="44">
        <v>192.35998904</v>
      </c>
      <c r="N125" s="4">
        <f aca="true" t="shared" si="47" ref="N125:N134">(M125-K125)/K125*100</f>
        <v>-30.987163361512422</v>
      </c>
    </row>
    <row r="126" spans="1:14" ht="32.25" customHeight="1">
      <c r="A126" s="5" t="s">
        <v>5</v>
      </c>
      <c r="B126" s="44">
        <v>143.55605268000002</v>
      </c>
      <c r="C126" s="44">
        <v>195.66841069000003</v>
      </c>
      <c r="D126" s="4">
        <f t="shared" si="42"/>
        <v>36.30105247193121</v>
      </c>
      <c r="E126" s="44">
        <v>187.26518424</v>
      </c>
      <c r="F126" s="4">
        <f t="shared" si="43"/>
        <v>-4.294626005478919</v>
      </c>
      <c r="G126" s="44">
        <v>235.73466090000002</v>
      </c>
      <c r="H126" s="4">
        <f t="shared" si="44"/>
        <v>25.882801897592085</v>
      </c>
      <c r="I126" s="44">
        <v>271.70735756</v>
      </c>
      <c r="J126" s="4">
        <f t="shared" si="45"/>
        <v>15.259824975530345</v>
      </c>
      <c r="K126" s="44">
        <v>326.36771852</v>
      </c>
      <c r="L126" s="4">
        <f t="shared" si="46"/>
        <v>20.11736503967493</v>
      </c>
      <c r="M126" s="44">
        <v>200.91634331999998</v>
      </c>
      <c r="N126" s="4">
        <f t="shared" si="47"/>
        <v>-38.43865924267638</v>
      </c>
    </row>
    <row r="127" spans="1:14" ht="32.25" customHeight="1">
      <c r="A127" s="5" t="s">
        <v>6</v>
      </c>
      <c r="B127" s="46">
        <v>0</v>
      </c>
      <c r="C127" s="46">
        <v>0</v>
      </c>
      <c r="D127" s="4" t="e">
        <f t="shared" si="42"/>
        <v>#DIV/0!</v>
      </c>
      <c r="E127" s="46">
        <v>2.75E-05</v>
      </c>
      <c r="F127" s="4" t="e">
        <f t="shared" si="43"/>
        <v>#DIV/0!</v>
      </c>
      <c r="G127" s="46">
        <v>0</v>
      </c>
      <c r="H127" s="4">
        <f t="shared" si="44"/>
        <v>-100</v>
      </c>
      <c r="I127" s="46">
        <v>0</v>
      </c>
      <c r="J127" s="4" t="e">
        <f t="shared" si="45"/>
        <v>#DIV/0!</v>
      </c>
      <c r="K127" s="46">
        <v>0</v>
      </c>
      <c r="L127" s="4" t="e">
        <f t="shared" si="46"/>
        <v>#DIV/0!</v>
      </c>
      <c r="M127" s="46">
        <v>0</v>
      </c>
      <c r="N127" s="4" t="e">
        <f t="shared" si="47"/>
        <v>#DIV/0!</v>
      </c>
    </row>
    <row r="128" spans="1:14" ht="32.25" customHeight="1">
      <c r="A128" s="5" t="s">
        <v>7</v>
      </c>
      <c r="B128" s="44">
        <v>373.40706867100005</v>
      </c>
      <c r="C128" s="44">
        <v>401.34596517299997</v>
      </c>
      <c r="D128" s="4">
        <f t="shared" si="42"/>
        <v>7.482155225780208</v>
      </c>
      <c r="E128" s="44">
        <v>468.66354830099993</v>
      </c>
      <c r="F128" s="4">
        <f t="shared" si="43"/>
        <v>16.77295624461623</v>
      </c>
      <c r="G128" s="44">
        <v>535.1993467599999</v>
      </c>
      <c r="H128" s="4">
        <f t="shared" si="44"/>
        <v>14.196922013714463</v>
      </c>
      <c r="I128" s="44">
        <v>575.29226395</v>
      </c>
      <c r="J128" s="4">
        <f t="shared" si="45"/>
        <v>7.4912119068745815</v>
      </c>
      <c r="K128" s="44">
        <v>552.3699403600001</v>
      </c>
      <c r="L128" s="4">
        <f t="shared" si="46"/>
        <v>-3.9844658144042313</v>
      </c>
      <c r="M128" s="44">
        <v>402.98760573299995</v>
      </c>
      <c r="N128" s="4">
        <f t="shared" si="47"/>
        <v>-27.0438928174915</v>
      </c>
    </row>
    <row r="129" spans="1:14" ht="32.25" customHeight="1">
      <c r="A129" s="5" t="s">
        <v>8</v>
      </c>
      <c r="B129" s="44">
        <v>68.93972522636363</v>
      </c>
      <c r="C129" s="44">
        <v>174.73720363272727</v>
      </c>
      <c r="D129" s="4">
        <f t="shared" si="42"/>
        <v>153.4637367047483</v>
      </c>
      <c r="E129" s="44">
        <v>56.12508274000001</v>
      </c>
      <c r="F129" s="4">
        <f t="shared" si="43"/>
        <v>-67.88029018824923</v>
      </c>
      <c r="G129" s="44">
        <v>169.59096589999996</v>
      </c>
      <c r="H129" s="4">
        <f t="shared" si="44"/>
        <v>202.16608621430768</v>
      </c>
      <c r="I129" s="44">
        <v>123.84362923</v>
      </c>
      <c r="J129" s="4">
        <f t="shared" si="45"/>
        <v>-26.975102374837036</v>
      </c>
      <c r="K129" s="44">
        <v>131.14891303905685</v>
      </c>
      <c r="L129" s="4">
        <f t="shared" si="46"/>
        <v>5.898796615116643</v>
      </c>
      <c r="M129" s="44">
        <v>68.10796435454537</v>
      </c>
      <c r="N129" s="4">
        <f t="shared" si="47"/>
        <v>-48.06822048592774</v>
      </c>
    </row>
    <row r="130" spans="1:14" ht="32.25" customHeight="1">
      <c r="A130" s="5" t="s">
        <v>314</v>
      </c>
      <c r="B130" s="6">
        <v>0</v>
      </c>
      <c r="C130" s="6">
        <v>0</v>
      </c>
      <c r="D130" s="4" t="e">
        <f t="shared" si="42"/>
        <v>#DIV/0!</v>
      </c>
      <c r="E130" s="6">
        <v>0</v>
      </c>
      <c r="F130" s="4" t="e">
        <f t="shared" si="43"/>
        <v>#DIV/0!</v>
      </c>
      <c r="G130" s="6">
        <v>0</v>
      </c>
      <c r="H130" s="4" t="e">
        <f t="shared" si="44"/>
        <v>#DIV/0!</v>
      </c>
      <c r="I130" s="6">
        <v>0</v>
      </c>
      <c r="J130" s="4" t="e">
        <f t="shared" si="45"/>
        <v>#DIV/0!</v>
      </c>
      <c r="K130" s="6">
        <v>0</v>
      </c>
      <c r="L130" s="4" t="e">
        <f t="shared" si="46"/>
        <v>#DIV/0!</v>
      </c>
      <c r="M130" s="6">
        <v>0</v>
      </c>
      <c r="N130" s="4" t="e">
        <f t="shared" si="47"/>
        <v>#DIV/0!</v>
      </c>
    </row>
    <row r="131" spans="1:14" ht="32.25" customHeight="1">
      <c r="A131" s="5" t="s">
        <v>9</v>
      </c>
      <c r="B131" s="46">
        <v>0</v>
      </c>
      <c r="C131" s="46">
        <v>0</v>
      </c>
      <c r="D131" s="4" t="e">
        <f t="shared" si="42"/>
        <v>#DIV/0!</v>
      </c>
      <c r="E131" s="46">
        <v>0</v>
      </c>
      <c r="F131" s="4" t="e">
        <f t="shared" si="43"/>
        <v>#DIV/0!</v>
      </c>
      <c r="G131" s="46">
        <v>0</v>
      </c>
      <c r="H131" s="4" t="e">
        <f t="shared" si="44"/>
        <v>#DIV/0!</v>
      </c>
      <c r="I131" s="46">
        <v>0</v>
      </c>
      <c r="J131" s="4" t="e">
        <f t="shared" si="45"/>
        <v>#DIV/0!</v>
      </c>
      <c r="K131" s="46">
        <v>0</v>
      </c>
      <c r="L131" s="4" t="e">
        <f t="shared" si="46"/>
        <v>#DIV/0!</v>
      </c>
      <c r="M131" s="46">
        <v>0</v>
      </c>
      <c r="N131" s="4" t="e">
        <f t="shared" si="47"/>
        <v>#DIV/0!</v>
      </c>
    </row>
    <row r="132" spans="1:14" ht="32.25" customHeight="1">
      <c r="A132" s="5" t="s">
        <v>10</v>
      </c>
      <c r="B132" s="44">
        <v>29.527943110000002</v>
      </c>
      <c r="C132" s="44">
        <v>30.298686030000002</v>
      </c>
      <c r="D132" s="4">
        <f t="shared" si="42"/>
        <v>2.6102154055525064</v>
      </c>
      <c r="E132" s="44">
        <v>40.45915053</v>
      </c>
      <c r="F132" s="4">
        <f t="shared" si="43"/>
        <v>33.53434036690468</v>
      </c>
      <c r="G132" s="44">
        <v>28.57146445</v>
      </c>
      <c r="H132" s="4">
        <f t="shared" si="44"/>
        <v>-29.381946788985147</v>
      </c>
      <c r="I132" s="44">
        <v>32.77266437</v>
      </c>
      <c r="J132" s="4">
        <f t="shared" si="45"/>
        <v>14.704181255224391</v>
      </c>
      <c r="K132" s="44">
        <v>35.37554105494605</v>
      </c>
      <c r="L132" s="4">
        <f t="shared" si="46"/>
        <v>7.942218720943275</v>
      </c>
      <c r="M132" s="44">
        <v>27.26724358</v>
      </c>
      <c r="N132" s="4">
        <f t="shared" si="47"/>
        <v>-22.92063169394941</v>
      </c>
    </row>
    <row r="133" spans="1:14" ht="32.25" customHeight="1">
      <c r="A133" s="5" t="s">
        <v>11</v>
      </c>
      <c r="B133" s="44">
        <v>0.9178065</v>
      </c>
      <c r="C133" s="44">
        <v>1.0820055599999998</v>
      </c>
      <c r="D133" s="4">
        <f t="shared" si="42"/>
        <v>17.890378854366347</v>
      </c>
      <c r="E133" s="44">
        <v>1.1766</v>
      </c>
      <c r="F133" s="4">
        <f t="shared" si="43"/>
        <v>8.74250960410964</v>
      </c>
      <c r="G133" s="44">
        <v>1.6441165100000001</v>
      </c>
      <c r="H133" s="4">
        <f t="shared" si="44"/>
        <v>39.73453255141934</v>
      </c>
      <c r="I133" s="44">
        <v>1.5553755</v>
      </c>
      <c r="J133" s="4">
        <f t="shared" si="45"/>
        <v>-5.397489135365481</v>
      </c>
      <c r="K133" s="44">
        <v>1.467002</v>
      </c>
      <c r="L133" s="4">
        <f t="shared" si="46"/>
        <v>-5.681811241079733</v>
      </c>
      <c r="M133" s="44">
        <v>1.13300206</v>
      </c>
      <c r="N133" s="4">
        <f t="shared" si="47"/>
        <v>-22.767517699362376</v>
      </c>
    </row>
    <row r="134" spans="1:14" ht="32.25" customHeight="1">
      <c r="A134" s="3" t="s">
        <v>3</v>
      </c>
      <c r="B134" s="44">
        <f>SUM(B125:B133)</f>
        <v>878.1218514173637</v>
      </c>
      <c r="C134" s="44">
        <f>SUM(C125:C133)</f>
        <v>1038.7906123157275</v>
      </c>
      <c r="D134" s="4">
        <f t="shared" si="42"/>
        <v>18.296863998889293</v>
      </c>
      <c r="E134" s="44">
        <f>SUM(E125:E133)</f>
        <v>1014.7405429309999</v>
      </c>
      <c r="F134" s="4">
        <f t="shared" si="43"/>
        <v>-2.3151989534362296</v>
      </c>
      <c r="G134" s="44">
        <f>SUM(G125:G133)</f>
        <v>1231.8649269799998</v>
      </c>
      <c r="H134" s="4">
        <f t="shared" si="44"/>
        <v>21.397034499267452</v>
      </c>
      <c r="I134" s="44">
        <f>SUM(I125:I133)</f>
        <v>1264.1391613</v>
      </c>
      <c r="J134" s="4">
        <f t="shared" si="45"/>
        <v>2.619949120486992</v>
      </c>
      <c r="K134" s="44">
        <f>SUM(K125:K133)</f>
        <v>1325.4598532099146</v>
      </c>
      <c r="L134" s="4">
        <f t="shared" si="46"/>
        <v>4.8507865104704395</v>
      </c>
      <c r="M134" s="44">
        <f>SUM(M125:M133)</f>
        <v>892.7721480875454</v>
      </c>
      <c r="N134" s="4">
        <f t="shared" si="47"/>
        <v>-32.64434634323428</v>
      </c>
    </row>
    <row r="138" spans="1:14" ht="32.25" customHeight="1">
      <c r="A138" s="244" t="s">
        <v>183</v>
      </c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</row>
    <row r="139" spans="1:14" ht="32.25" customHeight="1">
      <c r="A139" s="244" t="s">
        <v>318</v>
      </c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</row>
    <row r="140" spans="1:14" ht="32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32.25" customHeight="1">
      <c r="A141" s="1"/>
      <c r="B141" s="1"/>
      <c r="C141" s="1"/>
      <c r="D141" s="1" t="s">
        <v>59</v>
      </c>
      <c r="E141" s="1"/>
      <c r="F141" s="117" t="s">
        <v>59</v>
      </c>
      <c r="G141" s="1"/>
      <c r="H141" s="117" t="s">
        <v>59</v>
      </c>
      <c r="I141" s="1"/>
      <c r="J141" s="117" t="s">
        <v>59</v>
      </c>
      <c r="K141" s="1"/>
      <c r="L141" s="117" t="s">
        <v>59</v>
      </c>
      <c r="M141" s="1"/>
      <c r="N141" s="117" t="s">
        <v>0</v>
      </c>
    </row>
    <row r="142" spans="1:14" ht="32.25" customHeight="1">
      <c r="A142" s="3" t="s">
        <v>1</v>
      </c>
      <c r="B142" s="3">
        <v>2557</v>
      </c>
      <c r="C142" s="3">
        <v>2558</v>
      </c>
      <c r="D142" s="4" t="s">
        <v>2</v>
      </c>
      <c r="E142" s="3">
        <v>2559</v>
      </c>
      <c r="F142" s="4" t="s">
        <v>2</v>
      </c>
      <c r="G142" s="3">
        <v>2560</v>
      </c>
      <c r="H142" s="4" t="s">
        <v>2</v>
      </c>
      <c r="I142" s="3">
        <v>2561</v>
      </c>
      <c r="J142" s="4" t="s">
        <v>2</v>
      </c>
      <c r="K142" s="3">
        <v>2562</v>
      </c>
      <c r="L142" s="4" t="s">
        <v>2</v>
      </c>
      <c r="M142" s="3">
        <v>2563</v>
      </c>
      <c r="N142" s="4" t="s">
        <v>2</v>
      </c>
    </row>
    <row r="143" spans="1:14" ht="32.25" customHeight="1">
      <c r="A143" s="5" t="s">
        <v>4</v>
      </c>
      <c r="B143" s="44">
        <v>2012.10038821</v>
      </c>
      <c r="C143" s="44">
        <v>2542.0730801099994</v>
      </c>
      <c r="D143" s="4">
        <f aca="true" t="shared" si="48" ref="D143:D152">(C143-B143)/B143*100</f>
        <v>26.33927685742721</v>
      </c>
      <c r="E143" s="44">
        <v>2312.0904836199998</v>
      </c>
      <c r="F143" s="4">
        <f aca="true" t="shared" si="49" ref="F143:F152">(E143-C143)/C143*100</f>
        <v>-9.047048973117954</v>
      </c>
      <c r="G143" s="44">
        <v>2508.1088202299998</v>
      </c>
      <c r="H143" s="4">
        <f aca="true" t="shared" si="50" ref="H143:H152">(G143-E143)/E143*100</f>
        <v>8.477969958299274</v>
      </c>
      <c r="I143" s="44">
        <v>2613.3244394499993</v>
      </c>
      <c r="J143" s="4">
        <f aca="true" t="shared" si="51" ref="J143:J152">(I143-G143)/G143*100</f>
        <v>4.195018109714675</v>
      </c>
      <c r="K143" s="44">
        <v>2703.9885965109875</v>
      </c>
      <c r="L143" s="4">
        <f aca="true" t="shared" si="52" ref="L143:L152">(K143-I143)/I143*100</f>
        <v>3.469303531254977</v>
      </c>
      <c r="M143" s="44">
        <v>2159.78564607</v>
      </c>
      <c r="N143" s="4">
        <f aca="true" t="shared" si="53" ref="N143:N152">(M143-K143)/K143*100</f>
        <v>-20.12593363534091</v>
      </c>
    </row>
    <row r="144" spans="1:14" ht="32.25" customHeight="1">
      <c r="A144" s="5" t="s">
        <v>5</v>
      </c>
      <c r="B144" s="44">
        <v>2626.1991973</v>
      </c>
      <c r="C144" s="44">
        <v>2723.1203678599995</v>
      </c>
      <c r="D144" s="4">
        <f t="shared" si="48"/>
        <v>3.690549089332006</v>
      </c>
      <c r="E144" s="44">
        <v>2816.52673155</v>
      </c>
      <c r="F144" s="4">
        <f t="shared" si="49"/>
        <v>3.4301224724562993</v>
      </c>
      <c r="G144" s="44">
        <v>3163.7833070799998</v>
      </c>
      <c r="H144" s="4">
        <f t="shared" si="50"/>
        <v>12.329248348333495</v>
      </c>
      <c r="I144" s="44">
        <v>3613.00349887</v>
      </c>
      <c r="J144" s="4">
        <f t="shared" si="51"/>
        <v>14.198829318832395</v>
      </c>
      <c r="K144" s="44">
        <v>3964.89056734</v>
      </c>
      <c r="L144" s="4">
        <f t="shared" si="52"/>
        <v>9.739461048959846</v>
      </c>
      <c r="M144" s="44">
        <v>2439.85519971</v>
      </c>
      <c r="N144" s="4">
        <f t="shared" si="53"/>
        <v>-38.46349203663215</v>
      </c>
    </row>
    <row r="145" spans="1:14" ht="32.25" customHeight="1">
      <c r="A145" s="5" t="s">
        <v>6</v>
      </c>
      <c r="B145" s="46">
        <v>0</v>
      </c>
      <c r="C145" s="46">
        <v>0</v>
      </c>
      <c r="D145" s="4" t="e">
        <f t="shared" si="48"/>
        <v>#DIV/0!</v>
      </c>
      <c r="E145" s="46">
        <v>48.184664149999996</v>
      </c>
      <c r="F145" s="4" t="e">
        <f t="shared" si="49"/>
        <v>#DIV/0!</v>
      </c>
      <c r="G145" s="46">
        <v>0</v>
      </c>
      <c r="H145" s="4">
        <f t="shared" si="50"/>
        <v>-100</v>
      </c>
      <c r="I145" s="46">
        <v>0</v>
      </c>
      <c r="J145" s="4" t="e">
        <f t="shared" si="51"/>
        <v>#DIV/0!</v>
      </c>
      <c r="K145" s="46">
        <v>0</v>
      </c>
      <c r="L145" s="4" t="e">
        <f t="shared" si="52"/>
        <v>#DIV/0!</v>
      </c>
      <c r="M145" s="46">
        <v>0</v>
      </c>
      <c r="N145" s="4" t="e">
        <f t="shared" si="53"/>
        <v>#DIV/0!</v>
      </c>
    </row>
    <row r="146" spans="1:14" ht="32.25" customHeight="1">
      <c r="A146" s="5" t="s">
        <v>7</v>
      </c>
      <c r="B146" s="44">
        <v>3767.6953093769994</v>
      </c>
      <c r="C146" s="44">
        <v>3858.52031852</v>
      </c>
      <c r="D146" s="4">
        <f t="shared" si="48"/>
        <v>2.4106251085897563</v>
      </c>
      <c r="E146" s="44">
        <v>4254.098979872</v>
      </c>
      <c r="F146" s="4">
        <f t="shared" si="49"/>
        <v>10.252081852551479</v>
      </c>
      <c r="G146" s="44">
        <v>4722.53207656</v>
      </c>
      <c r="H146" s="4">
        <f t="shared" si="50"/>
        <v>11.011335159439433</v>
      </c>
      <c r="I146" s="44">
        <v>5556.766768419999</v>
      </c>
      <c r="J146" s="4">
        <f t="shared" si="51"/>
        <v>17.66498730629426</v>
      </c>
      <c r="K146" s="44">
        <v>5500.82661251</v>
      </c>
      <c r="L146" s="4">
        <f t="shared" si="52"/>
        <v>-1.0067033266164007</v>
      </c>
      <c r="M146" s="44">
        <v>3879.262289882</v>
      </c>
      <c r="N146" s="4">
        <f t="shared" si="53"/>
        <v>-29.478557257926152</v>
      </c>
    </row>
    <row r="147" spans="1:14" ht="32.25" customHeight="1">
      <c r="A147" s="5" t="s">
        <v>8</v>
      </c>
      <c r="B147" s="44">
        <v>1069.0953985672727</v>
      </c>
      <c r="C147" s="44">
        <v>1108.71304894</v>
      </c>
      <c r="D147" s="4">
        <f t="shared" si="48"/>
        <v>3.7057170413248466</v>
      </c>
      <c r="E147" s="44">
        <v>1069.4591427127273</v>
      </c>
      <c r="F147" s="4">
        <f t="shared" si="49"/>
        <v>-3.540492850228638</v>
      </c>
      <c r="G147" s="44">
        <v>867.9589750199998</v>
      </c>
      <c r="H147" s="4">
        <f t="shared" si="50"/>
        <v>-18.84131516998527</v>
      </c>
      <c r="I147" s="44">
        <v>935.92212631</v>
      </c>
      <c r="J147" s="4">
        <f t="shared" si="51"/>
        <v>7.83022622566166</v>
      </c>
      <c r="K147" s="44">
        <v>1014.903157537629</v>
      </c>
      <c r="L147" s="4">
        <f t="shared" si="52"/>
        <v>8.43884646033773</v>
      </c>
      <c r="M147" s="44">
        <v>754.44227600909</v>
      </c>
      <c r="N147" s="4">
        <f t="shared" si="53"/>
        <v>-25.663619193034382</v>
      </c>
    </row>
    <row r="148" spans="1:14" ht="32.25" customHeight="1">
      <c r="A148" s="5" t="s">
        <v>314</v>
      </c>
      <c r="B148" s="6">
        <v>0</v>
      </c>
      <c r="C148" s="6">
        <v>0</v>
      </c>
      <c r="D148" s="4" t="e">
        <f t="shared" si="48"/>
        <v>#DIV/0!</v>
      </c>
      <c r="E148" s="6">
        <v>0</v>
      </c>
      <c r="F148" s="4" t="e">
        <f t="shared" si="49"/>
        <v>#DIV/0!</v>
      </c>
      <c r="G148" s="6">
        <v>0</v>
      </c>
      <c r="H148" s="4" t="e">
        <f t="shared" si="50"/>
        <v>#DIV/0!</v>
      </c>
      <c r="I148" s="6">
        <v>0</v>
      </c>
      <c r="J148" s="4" t="e">
        <f t="shared" si="51"/>
        <v>#DIV/0!</v>
      </c>
      <c r="K148" s="6">
        <v>0</v>
      </c>
      <c r="L148" s="4" t="e">
        <f t="shared" si="52"/>
        <v>#DIV/0!</v>
      </c>
      <c r="M148" s="6">
        <v>0</v>
      </c>
      <c r="N148" s="4" t="e">
        <f t="shared" si="53"/>
        <v>#DIV/0!</v>
      </c>
    </row>
    <row r="149" spans="1:14" ht="32.25" customHeight="1">
      <c r="A149" s="5" t="s">
        <v>9</v>
      </c>
      <c r="B149" s="46">
        <v>0</v>
      </c>
      <c r="C149" s="46">
        <v>0</v>
      </c>
      <c r="D149" s="4" t="e">
        <f t="shared" si="48"/>
        <v>#DIV/0!</v>
      </c>
      <c r="E149" s="46">
        <v>0</v>
      </c>
      <c r="F149" s="4" t="e">
        <f t="shared" si="49"/>
        <v>#DIV/0!</v>
      </c>
      <c r="G149" s="46">
        <v>0</v>
      </c>
      <c r="H149" s="4" t="e">
        <f t="shared" si="50"/>
        <v>#DIV/0!</v>
      </c>
      <c r="I149" s="46">
        <v>0</v>
      </c>
      <c r="J149" s="4" t="e">
        <f t="shared" si="51"/>
        <v>#DIV/0!</v>
      </c>
      <c r="K149" s="46">
        <v>0</v>
      </c>
      <c r="L149" s="4" t="e">
        <f t="shared" si="52"/>
        <v>#DIV/0!</v>
      </c>
      <c r="M149" s="46">
        <v>0</v>
      </c>
      <c r="N149" s="4" t="e">
        <f t="shared" si="53"/>
        <v>#DIV/0!</v>
      </c>
    </row>
    <row r="150" spans="1:14" ht="32.25" customHeight="1">
      <c r="A150" s="5" t="s">
        <v>10</v>
      </c>
      <c r="B150" s="44">
        <v>145.90595342</v>
      </c>
      <c r="C150" s="44">
        <v>179.66799616999998</v>
      </c>
      <c r="D150" s="4">
        <f t="shared" si="48"/>
        <v>23.139592291216307</v>
      </c>
      <c r="E150" s="44">
        <v>176.23885535000002</v>
      </c>
      <c r="F150" s="4">
        <f t="shared" si="49"/>
        <v>-1.9085985779878911</v>
      </c>
      <c r="G150" s="44">
        <v>152.12211987999996</v>
      </c>
      <c r="H150" s="4">
        <f t="shared" si="50"/>
        <v>-13.684119442392909</v>
      </c>
      <c r="I150" s="44">
        <v>189.2930077</v>
      </c>
      <c r="J150" s="4">
        <f t="shared" si="51"/>
        <v>24.43489996676482</v>
      </c>
      <c r="K150" s="44">
        <v>195.08997829437902</v>
      </c>
      <c r="L150" s="4">
        <f t="shared" si="52"/>
        <v>3.062432503352853</v>
      </c>
      <c r="M150" s="44">
        <v>154.25773482</v>
      </c>
      <c r="N150" s="4">
        <f t="shared" si="53"/>
        <v>-20.929954388925932</v>
      </c>
    </row>
    <row r="151" spans="1:14" ht="32.25" customHeight="1">
      <c r="A151" s="5" t="s">
        <v>11</v>
      </c>
      <c r="B151" s="44">
        <v>38.36058928999999</v>
      </c>
      <c r="C151" s="44">
        <v>50.105531559999996</v>
      </c>
      <c r="D151" s="4">
        <f t="shared" si="48"/>
        <v>30.617210234207025</v>
      </c>
      <c r="E151" s="44">
        <v>8.981800000000002</v>
      </c>
      <c r="F151" s="4">
        <f t="shared" si="49"/>
        <v>-82.07423467956917</v>
      </c>
      <c r="G151" s="44">
        <v>77.85027662</v>
      </c>
      <c r="H151" s="4">
        <f t="shared" si="50"/>
        <v>766.7558464895676</v>
      </c>
      <c r="I151" s="44">
        <v>9.234526180000001</v>
      </c>
      <c r="J151" s="4">
        <f t="shared" si="51"/>
        <v>-88.1380945824056</v>
      </c>
      <c r="K151" s="44">
        <v>10.93214476</v>
      </c>
      <c r="L151" s="4">
        <f t="shared" si="52"/>
        <v>18.383385859868756</v>
      </c>
      <c r="M151" s="44">
        <v>8.32003951</v>
      </c>
      <c r="N151" s="4">
        <f t="shared" si="53"/>
        <v>-23.893804073629912</v>
      </c>
    </row>
    <row r="152" spans="1:14" ht="32.25" customHeight="1">
      <c r="A152" s="3" t="s">
        <v>3</v>
      </c>
      <c r="B152" s="44">
        <f>SUM(B143:B151)</f>
        <v>9659.356836164272</v>
      </c>
      <c r="C152" s="44">
        <f>SUM(C143:C151)</f>
        <v>10462.20034316</v>
      </c>
      <c r="D152" s="4">
        <f t="shared" si="48"/>
        <v>8.311562773930376</v>
      </c>
      <c r="E152" s="44">
        <f>SUM(E143:E151)</f>
        <v>10685.580657254726</v>
      </c>
      <c r="F152" s="4">
        <f t="shared" si="49"/>
        <v>2.1351179175303</v>
      </c>
      <c r="G152" s="44">
        <f>SUM(G143:G151)</f>
        <v>11492.355575389998</v>
      </c>
      <c r="H152" s="4">
        <f t="shared" si="50"/>
        <v>7.550127073230511</v>
      </c>
      <c r="I152" s="44">
        <f>SUM(I143:I151)</f>
        <v>12917.544366929998</v>
      </c>
      <c r="J152" s="4">
        <f t="shared" si="51"/>
        <v>12.40118948801004</v>
      </c>
      <c r="K152" s="44">
        <f>SUM(K143:K151)</f>
        <v>13390.631056952996</v>
      </c>
      <c r="L152" s="4">
        <f t="shared" si="52"/>
        <v>3.662357771606648</v>
      </c>
      <c r="M152" s="44">
        <f>SUM(M143:M151)</f>
        <v>9395.923186001088</v>
      </c>
      <c r="N152" s="4">
        <f t="shared" si="53"/>
        <v>-29.83211062989957</v>
      </c>
    </row>
    <row r="155" spans="1:14" ht="32.25" customHeight="1">
      <c r="A155" s="244" t="s">
        <v>71</v>
      </c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</row>
    <row r="156" spans="1:14" ht="32.25" customHeight="1">
      <c r="A156" s="244" t="s">
        <v>318</v>
      </c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</row>
    <row r="157" spans="1:14" ht="32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32.25" customHeight="1">
      <c r="A158" s="1"/>
      <c r="B158" s="1"/>
      <c r="C158" s="1"/>
      <c r="D158" s="1" t="s">
        <v>59</v>
      </c>
      <c r="E158" s="1"/>
      <c r="F158" s="117" t="s">
        <v>59</v>
      </c>
      <c r="G158" s="1"/>
      <c r="H158" s="117" t="s">
        <v>59</v>
      </c>
      <c r="I158" s="1"/>
      <c r="J158" s="117" t="s">
        <v>59</v>
      </c>
      <c r="K158" s="1"/>
      <c r="L158" s="117" t="s">
        <v>59</v>
      </c>
      <c r="M158" s="1"/>
      <c r="N158" s="117" t="s">
        <v>0</v>
      </c>
    </row>
    <row r="159" spans="1:14" ht="32.25" customHeight="1">
      <c r="A159" s="3" t="s">
        <v>1</v>
      </c>
      <c r="B159" s="3">
        <v>2557</v>
      </c>
      <c r="C159" s="3">
        <v>2558</v>
      </c>
      <c r="D159" s="4" t="s">
        <v>2</v>
      </c>
      <c r="E159" s="3">
        <v>2559</v>
      </c>
      <c r="F159" s="4" t="s">
        <v>2</v>
      </c>
      <c r="G159" s="3">
        <v>2560</v>
      </c>
      <c r="H159" s="4" t="s">
        <v>2</v>
      </c>
      <c r="I159" s="3">
        <v>2561</v>
      </c>
      <c r="J159" s="4" t="s">
        <v>2</v>
      </c>
      <c r="K159" s="3">
        <v>2562</v>
      </c>
      <c r="L159" s="4" t="s">
        <v>2</v>
      </c>
      <c r="M159" s="3">
        <v>2563</v>
      </c>
      <c r="N159" s="4" t="s">
        <v>2</v>
      </c>
    </row>
    <row r="160" spans="1:14" ht="32.25" customHeight="1">
      <c r="A160" s="5" t="s">
        <v>4</v>
      </c>
      <c r="B160" s="44">
        <f aca="true" t="shared" si="54" ref="B160:B165">B22+B39+B57+B74+B91+B108+B125+B143</f>
        <v>5235.30220837</v>
      </c>
      <c r="C160" s="44">
        <f aca="true" t="shared" si="55" ref="C160:C165">C22+C39+C57+C74+C91+C108+C125+C143</f>
        <v>5747.207505979999</v>
      </c>
      <c r="D160" s="4">
        <f aca="true" t="shared" si="56" ref="D160:D169">(C160-B160)/B160*100</f>
        <v>9.777951247811153</v>
      </c>
      <c r="E160" s="44">
        <f>E22+E39+E57+E74+E91+E108+E125+E143</f>
        <v>5647.81544134</v>
      </c>
      <c r="F160" s="4">
        <f aca="true" t="shared" si="57" ref="F160:F169">(E160-C160)/C160*100</f>
        <v>-1.7293975297843573</v>
      </c>
      <c r="G160" s="44">
        <f>G22+G39+G57+G74+G91+G108+G125+G143</f>
        <v>5679.84868662</v>
      </c>
      <c r="H160" s="4">
        <f aca="true" t="shared" si="58" ref="H160:H169">(G160-E160)/E160*100</f>
        <v>0.567179391973901</v>
      </c>
      <c r="I160" s="44">
        <f aca="true" t="shared" si="59" ref="I160:K168">I22+I39+I57+I74+I91+I108+I125+I143</f>
        <v>5672.747696699999</v>
      </c>
      <c r="J160" s="4">
        <f aca="true" t="shared" si="60" ref="J160:J169">(I160-G160)/G160*100</f>
        <v>-0.12502075868197923</v>
      </c>
      <c r="K160" s="44">
        <f t="shared" si="59"/>
        <v>5790.24564344493</v>
      </c>
      <c r="L160" s="4">
        <f aca="true" t="shared" si="61" ref="L160:L169">(K160-I160)/I160*100</f>
        <v>2.071270450002248</v>
      </c>
      <c r="M160" s="44">
        <f aca="true" t="shared" si="62" ref="M160:M168">M22+M39+M57+M74+M91+M108+M125+M143</f>
        <v>4870.544978249999</v>
      </c>
      <c r="N160" s="4">
        <f aca="true" t="shared" si="63" ref="N160:N169">(M160-K160)/K160*100</f>
        <v>-15.883620865655553</v>
      </c>
    </row>
    <row r="161" spans="1:14" ht="32.25" customHeight="1">
      <c r="A161" s="5" t="s">
        <v>5</v>
      </c>
      <c r="B161" s="44">
        <f t="shared" si="54"/>
        <v>5583.88449052</v>
      </c>
      <c r="C161" s="44">
        <f t="shared" si="55"/>
        <v>5686.48114102</v>
      </c>
      <c r="D161" s="4">
        <f t="shared" si="56"/>
        <v>1.8373705737320032</v>
      </c>
      <c r="E161" s="44">
        <f aca="true" t="shared" si="64" ref="E161:G168">E23+E40+E58+E75+E92+E109+E126+E144</f>
        <v>5770.7504024400005</v>
      </c>
      <c r="F161" s="4">
        <f t="shared" si="57"/>
        <v>1.481922815361432</v>
      </c>
      <c r="G161" s="44">
        <f t="shared" si="64"/>
        <v>6057.057339859999</v>
      </c>
      <c r="H161" s="4">
        <f t="shared" si="58"/>
        <v>4.961346747884672</v>
      </c>
      <c r="I161" s="44">
        <f t="shared" si="59"/>
        <v>6824.47708654</v>
      </c>
      <c r="J161" s="4">
        <f t="shared" si="60"/>
        <v>12.669844507328676</v>
      </c>
      <c r="K161" s="44">
        <f t="shared" si="59"/>
        <v>7193.4131566</v>
      </c>
      <c r="L161" s="4">
        <f t="shared" si="61"/>
        <v>5.406070903038962</v>
      </c>
      <c r="M161" s="44">
        <f t="shared" si="62"/>
        <v>5154.58999892</v>
      </c>
      <c r="N161" s="4">
        <f t="shared" si="63"/>
        <v>-28.342917517664993</v>
      </c>
    </row>
    <row r="162" spans="1:14" ht="32.25" customHeight="1">
      <c r="A162" s="5" t="s">
        <v>6</v>
      </c>
      <c r="B162" s="46">
        <f t="shared" si="54"/>
        <v>0</v>
      </c>
      <c r="C162" s="46">
        <f t="shared" si="55"/>
        <v>0</v>
      </c>
      <c r="D162" s="4" t="e">
        <f t="shared" si="56"/>
        <v>#DIV/0!</v>
      </c>
      <c r="E162" s="108">
        <f t="shared" si="64"/>
        <v>61.655437559999996</v>
      </c>
      <c r="F162" s="4" t="e">
        <f t="shared" si="57"/>
        <v>#DIV/0!</v>
      </c>
      <c r="G162" s="108">
        <f t="shared" si="64"/>
        <v>0</v>
      </c>
      <c r="H162" s="4">
        <f t="shared" si="58"/>
        <v>-100</v>
      </c>
      <c r="I162" s="108">
        <f t="shared" si="59"/>
        <v>0</v>
      </c>
      <c r="J162" s="4" t="e">
        <f t="shared" si="60"/>
        <v>#DIV/0!</v>
      </c>
      <c r="K162" s="108">
        <f t="shared" si="59"/>
        <v>0</v>
      </c>
      <c r="L162" s="4" t="e">
        <f t="shared" si="61"/>
        <v>#DIV/0!</v>
      </c>
      <c r="M162" s="108">
        <f t="shared" si="62"/>
        <v>0</v>
      </c>
      <c r="N162" s="4" t="e">
        <f t="shared" si="63"/>
        <v>#DIV/0!</v>
      </c>
    </row>
    <row r="163" spans="1:14" ht="32.25" customHeight="1">
      <c r="A163" s="5" t="s">
        <v>7</v>
      </c>
      <c r="B163" s="44">
        <f t="shared" si="54"/>
        <v>9878.266572465182</v>
      </c>
      <c r="C163" s="44">
        <f t="shared" si="55"/>
        <v>9930.573145457001</v>
      </c>
      <c r="D163" s="4">
        <f t="shared" si="56"/>
        <v>0.5295116568084923</v>
      </c>
      <c r="E163" s="44">
        <f t="shared" si="64"/>
        <v>10784.513163389001</v>
      </c>
      <c r="F163" s="4">
        <f t="shared" si="57"/>
        <v>8.599101032981737</v>
      </c>
      <c r="G163" s="44">
        <f t="shared" si="64"/>
        <v>11530.203284763</v>
      </c>
      <c r="H163" s="4">
        <f t="shared" si="58"/>
        <v>6.914453254185352</v>
      </c>
      <c r="I163" s="44">
        <f t="shared" si="59"/>
        <v>12635.32562484</v>
      </c>
      <c r="J163" s="4">
        <f t="shared" si="60"/>
        <v>9.584586782935588</v>
      </c>
      <c r="K163" s="44">
        <f t="shared" si="59"/>
        <v>12356.91622217</v>
      </c>
      <c r="L163" s="4">
        <f t="shared" si="61"/>
        <v>-2.2034208768048593</v>
      </c>
      <c r="M163" s="44">
        <f t="shared" si="62"/>
        <v>10278.738858314</v>
      </c>
      <c r="N163" s="4">
        <f t="shared" si="63"/>
        <v>-16.81792873312086</v>
      </c>
    </row>
    <row r="164" spans="1:14" ht="32.25" customHeight="1">
      <c r="A164" s="5" t="s">
        <v>8</v>
      </c>
      <c r="B164" s="44">
        <f t="shared" si="54"/>
        <v>2206.3567655454544</v>
      </c>
      <c r="C164" s="44">
        <f t="shared" si="55"/>
        <v>2281.5806491481817</v>
      </c>
      <c r="D164" s="4">
        <f t="shared" si="56"/>
        <v>3.409416136928809</v>
      </c>
      <c r="E164" s="44">
        <f t="shared" si="64"/>
        <v>2127.5921456654546</v>
      </c>
      <c r="F164" s="4">
        <f t="shared" si="57"/>
        <v>-6.749202731019745</v>
      </c>
      <c r="G164" s="44">
        <f t="shared" si="64"/>
        <v>1890.9786343899998</v>
      </c>
      <c r="H164" s="4">
        <f t="shared" si="58"/>
        <v>-11.12118747747343</v>
      </c>
      <c r="I164" s="44">
        <f t="shared" si="59"/>
        <v>2013.3621021899999</v>
      </c>
      <c r="J164" s="4">
        <f t="shared" si="60"/>
        <v>6.471964599403264</v>
      </c>
      <c r="K164" s="44">
        <f t="shared" si="59"/>
        <v>2028.7081663766858</v>
      </c>
      <c r="L164" s="4">
        <f t="shared" si="61"/>
        <v>0.7622108397686382</v>
      </c>
      <c r="M164" s="44">
        <f t="shared" si="62"/>
        <v>1678.547887536361</v>
      </c>
      <c r="N164" s="4">
        <f t="shared" si="63"/>
        <v>-17.26025875203717</v>
      </c>
    </row>
    <row r="165" spans="1:14" ht="32.25" customHeight="1">
      <c r="A165" s="5" t="s">
        <v>314</v>
      </c>
      <c r="B165" s="93">
        <f t="shared" si="54"/>
        <v>0</v>
      </c>
      <c r="C165" s="93">
        <f t="shared" si="55"/>
        <v>0</v>
      </c>
      <c r="D165" s="92" t="e">
        <f t="shared" si="56"/>
        <v>#DIV/0!</v>
      </c>
      <c r="E165" s="108">
        <f t="shared" si="64"/>
        <v>0</v>
      </c>
      <c r="F165" s="92" t="e">
        <f t="shared" si="57"/>
        <v>#DIV/0!</v>
      </c>
      <c r="G165" s="108">
        <f t="shared" si="64"/>
        <v>0</v>
      </c>
      <c r="H165" s="92" t="e">
        <f t="shared" si="58"/>
        <v>#DIV/0!</v>
      </c>
      <c r="I165" s="108">
        <f t="shared" si="59"/>
        <v>0</v>
      </c>
      <c r="J165" s="92" t="e">
        <f t="shared" si="60"/>
        <v>#DIV/0!</v>
      </c>
      <c r="K165" s="108">
        <f t="shared" si="59"/>
        <v>0</v>
      </c>
      <c r="L165" s="92" t="e">
        <f t="shared" si="61"/>
        <v>#DIV/0!</v>
      </c>
      <c r="M165" s="108">
        <f t="shared" si="62"/>
        <v>0</v>
      </c>
      <c r="N165" s="92" t="e">
        <f t="shared" si="63"/>
        <v>#DIV/0!</v>
      </c>
    </row>
    <row r="166" spans="1:14" ht="32.25" customHeight="1">
      <c r="A166" s="5" t="s">
        <v>9</v>
      </c>
      <c r="B166" s="46">
        <v>0</v>
      </c>
      <c r="C166" s="46">
        <v>0</v>
      </c>
      <c r="D166" s="4" t="e">
        <f t="shared" si="56"/>
        <v>#DIV/0!</v>
      </c>
      <c r="E166" s="108">
        <f t="shared" si="64"/>
        <v>0</v>
      </c>
      <c r="F166" s="4" t="e">
        <f t="shared" si="57"/>
        <v>#DIV/0!</v>
      </c>
      <c r="G166" s="108">
        <f t="shared" si="64"/>
        <v>0</v>
      </c>
      <c r="H166" s="4" t="e">
        <f t="shared" si="58"/>
        <v>#DIV/0!</v>
      </c>
      <c r="I166" s="108">
        <f t="shared" si="59"/>
        <v>0</v>
      </c>
      <c r="J166" s="4" t="e">
        <f t="shared" si="60"/>
        <v>#DIV/0!</v>
      </c>
      <c r="K166" s="108">
        <f t="shared" si="59"/>
        <v>0</v>
      </c>
      <c r="L166" s="4" t="e">
        <f t="shared" si="61"/>
        <v>#DIV/0!</v>
      </c>
      <c r="M166" s="108">
        <f t="shared" si="62"/>
        <v>0</v>
      </c>
      <c r="N166" s="4" t="e">
        <f t="shared" si="63"/>
        <v>#DIV/0!</v>
      </c>
    </row>
    <row r="167" spans="1:14" ht="32.25" customHeight="1">
      <c r="A167" s="5" t="s">
        <v>10</v>
      </c>
      <c r="B167" s="44">
        <f>B29+B46+B64+B81+B98+B115+B132+B150</f>
        <v>525.2682439</v>
      </c>
      <c r="C167" s="44">
        <f>C29+C46+C64+C81+C98+C115+C132+C150</f>
        <v>600.17117908</v>
      </c>
      <c r="D167" s="4">
        <f t="shared" si="56"/>
        <v>14.259939764083649</v>
      </c>
      <c r="E167" s="44">
        <f t="shared" si="64"/>
        <v>620.53688909</v>
      </c>
      <c r="F167" s="4">
        <f t="shared" si="57"/>
        <v>3.393316893560027</v>
      </c>
      <c r="G167" s="44">
        <f t="shared" si="64"/>
        <v>558.96326476</v>
      </c>
      <c r="H167" s="4">
        <f t="shared" si="58"/>
        <v>-9.922637221502823</v>
      </c>
      <c r="I167" s="44">
        <f t="shared" si="59"/>
        <v>649.5248885599999</v>
      </c>
      <c r="J167" s="4">
        <f t="shared" si="60"/>
        <v>16.2017129764125</v>
      </c>
      <c r="K167" s="44">
        <f t="shared" si="59"/>
        <v>655.5549059008254</v>
      </c>
      <c r="L167" s="4">
        <f t="shared" si="61"/>
        <v>0.9283735615110965</v>
      </c>
      <c r="M167" s="44">
        <f t="shared" si="62"/>
        <v>575.42646709</v>
      </c>
      <c r="N167" s="4">
        <f t="shared" si="63"/>
        <v>-12.222994304453808</v>
      </c>
    </row>
    <row r="168" spans="1:14" ht="32.25" customHeight="1">
      <c r="A168" s="5" t="s">
        <v>11</v>
      </c>
      <c r="B168" s="44">
        <f>B30+B47+B65+B82+B99+B116+B133+B151</f>
        <v>54.423265003999994</v>
      </c>
      <c r="C168" s="44">
        <f>C30+C47+C65+C82+C99+C116+C133+C151</f>
        <v>80.54498798</v>
      </c>
      <c r="D168" s="4">
        <f t="shared" si="56"/>
        <v>47.99734630783382</v>
      </c>
      <c r="E168" s="44">
        <f t="shared" si="64"/>
        <v>24.215592</v>
      </c>
      <c r="F168" s="4">
        <f t="shared" si="57"/>
        <v>-69.93532110773555</v>
      </c>
      <c r="G168" s="44">
        <f t="shared" si="64"/>
        <v>113.03898615000001</v>
      </c>
      <c r="H168" s="4">
        <f t="shared" si="58"/>
        <v>366.80248886750326</v>
      </c>
      <c r="I168" s="44">
        <f t="shared" si="59"/>
        <v>26.786052080000005</v>
      </c>
      <c r="J168" s="4">
        <f t="shared" si="60"/>
        <v>-76.30370459581479</v>
      </c>
      <c r="K168" s="44">
        <f t="shared" si="59"/>
        <v>28.61664894</v>
      </c>
      <c r="L168" s="4">
        <f t="shared" si="61"/>
        <v>6.834142092058518</v>
      </c>
      <c r="M168" s="44">
        <f t="shared" si="62"/>
        <v>21.390901040000003</v>
      </c>
      <c r="N168" s="4">
        <f t="shared" si="63"/>
        <v>-25.250153905686478</v>
      </c>
    </row>
    <row r="169" spans="1:14" ht="32.25" customHeight="1">
      <c r="A169" s="5" t="s">
        <v>3</v>
      </c>
      <c r="B169" s="44">
        <f>SUM(B160:B168)</f>
        <v>23483.501545804633</v>
      </c>
      <c r="C169" s="44">
        <f>SUM(C160:C168)</f>
        <v>24326.558608665182</v>
      </c>
      <c r="D169" s="4">
        <f t="shared" si="56"/>
        <v>3.5899972634667114</v>
      </c>
      <c r="E169" s="44">
        <f>SUM(E160:E168)</f>
        <v>25037.079071484455</v>
      </c>
      <c r="F169" s="4">
        <f t="shared" si="57"/>
        <v>2.9207602861104407</v>
      </c>
      <c r="G169" s="44">
        <f>SUM(G160:G168)</f>
        <v>25830.090196543002</v>
      </c>
      <c r="H169" s="4">
        <f t="shared" si="58"/>
        <v>3.167346809084184</v>
      </c>
      <c r="I169" s="44">
        <f>SUM(I160:I168)</f>
        <v>27822.223450909998</v>
      </c>
      <c r="J169" s="4">
        <f t="shared" si="60"/>
        <v>7.712451792497478</v>
      </c>
      <c r="K169" s="44">
        <f>SUM(K160:K168)</f>
        <v>28053.45474343244</v>
      </c>
      <c r="L169" s="4">
        <f t="shared" si="61"/>
        <v>0.8311028517560132</v>
      </c>
      <c r="M169" s="44">
        <f>SUM(M160:M168)</f>
        <v>22579.23909115036</v>
      </c>
      <c r="N169" s="4">
        <f t="shared" si="63"/>
        <v>-19.513516970895154</v>
      </c>
    </row>
  </sheetData>
  <sheetProtection/>
  <mergeCells count="20">
    <mergeCell ref="A103:N103"/>
    <mergeCell ref="A104:N104"/>
    <mergeCell ref="A1:N1"/>
    <mergeCell ref="A2:N2"/>
    <mergeCell ref="A17:N17"/>
    <mergeCell ref="A18:N18"/>
    <mergeCell ref="A86:N86"/>
    <mergeCell ref="A87:N87"/>
    <mergeCell ref="A34:N34"/>
    <mergeCell ref="A35:N35"/>
    <mergeCell ref="A138:N138"/>
    <mergeCell ref="A139:N139"/>
    <mergeCell ref="A155:N155"/>
    <mergeCell ref="A156:N156"/>
    <mergeCell ref="A52:N52"/>
    <mergeCell ref="A53:N53"/>
    <mergeCell ref="A69:N69"/>
    <mergeCell ref="A70:N70"/>
    <mergeCell ref="A120:N120"/>
    <mergeCell ref="A121:N121"/>
  </mergeCells>
  <printOptions horizontalCentered="1"/>
  <pageMargins left="0.37" right="0.15748031496062992" top="0.39" bottom="0.2362204724409449" header="0.29" footer="0.2362204724409449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73" zoomScaleNormal="73" zoomScalePageLayoutView="0" workbookViewId="0" topLeftCell="A38">
      <selection activeCell="C6" sqref="C6"/>
    </sheetView>
  </sheetViews>
  <sheetFormatPr defaultColWidth="9.140625" defaultRowHeight="31.5" customHeight="1"/>
  <cols>
    <col min="1" max="1" width="23.7109375" style="2" customWidth="1"/>
    <col min="2" max="14" width="18.00390625" style="2" customWidth="1"/>
    <col min="15" max="16384" width="9.140625" style="2" customWidth="1"/>
  </cols>
  <sheetData>
    <row r="1" spans="1:14" ht="31.5" customHeight="1">
      <c r="A1" s="244" t="s">
        <v>108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1.5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 customHeight="1">
      <c r="A4" s="1"/>
      <c r="B4" s="1"/>
      <c r="C4" s="1"/>
      <c r="D4" s="1" t="s">
        <v>59</v>
      </c>
      <c r="E4" s="1"/>
      <c r="F4" s="117" t="s">
        <v>59</v>
      </c>
      <c r="G4" s="1"/>
      <c r="H4" s="117" t="s">
        <v>59</v>
      </c>
      <c r="I4" s="1"/>
      <c r="J4" s="117" t="s">
        <v>59</v>
      </c>
      <c r="K4" s="1"/>
      <c r="L4" s="117" t="s">
        <v>59</v>
      </c>
      <c r="M4" s="1"/>
      <c r="N4" s="117" t="s">
        <v>0</v>
      </c>
    </row>
    <row r="5" spans="1:14" ht="31.5" customHeight="1">
      <c r="A5" s="3" t="s">
        <v>58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  <c r="M5" s="3">
        <v>2563</v>
      </c>
      <c r="N5" s="4" t="s">
        <v>2</v>
      </c>
    </row>
    <row r="6" spans="1:14" s="110" customFormat="1" ht="31.5" customHeight="1">
      <c r="A6" s="66" t="s">
        <v>322</v>
      </c>
      <c r="B6" s="69">
        <f>B30</f>
        <v>6719.609753292</v>
      </c>
      <c r="C6" s="69">
        <f>C30</f>
        <v>6684.904185999999</v>
      </c>
      <c r="D6" s="71">
        <f aca="true" t="shared" si="0" ref="D6:D14">(C6-B6)/B6*100</f>
        <v>-0.5164818875828145</v>
      </c>
      <c r="E6" s="69">
        <f>E30</f>
        <v>7218.10933208</v>
      </c>
      <c r="F6" s="71">
        <f>(E6-C6)/C6*100</f>
        <v>7.976257119685834</v>
      </c>
      <c r="G6" s="69">
        <f>G30</f>
        <v>7392.9124382</v>
      </c>
      <c r="H6" s="71">
        <f>(G6-E6)/E6*100</f>
        <v>2.4217298197896366</v>
      </c>
      <c r="I6" s="69">
        <f>I30</f>
        <v>7661.16500229</v>
      </c>
      <c r="J6" s="71">
        <f>(I6-G6)/G6*100</f>
        <v>3.628509959132067</v>
      </c>
      <c r="K6" s="69">
        <f>K30</f>
        <v>7998.199287285293</v>
      </c>
      <c r="L6" s="71">
        <f>(K6-I6)/I6*100</f>
        <v>4.3992563127742335</v>
      </c>
      <c r="M6" s="69">
        <f>M30</f>
        <v>7198.019592933271</v>
      </c>
      <c r="N6" s="71">
        <f>(M6-K6)/K6*100</f>
        <v>-10.004498082763012</v>
      </c>
    </row>
    <row r="7" spans="1:14" s="110" customFormat="1" ht="31.5" customHeight="1">
      <c r="A7" s="66" t="s">
        <v>323</v>
      </c>
      <c r="B7" s="69">
        <f>B46</f>
        <v>4836.954182999999</v>
      </c>
      <c r="C7" s="69">
        <f>C46</f>
        <v>5237.825635999999</v>
      </c>
      <c r="D7" s="71">
        <f t="shared" si="0"/>
        <v>8.287683484968825</v>
      </c>
      <c r="E7" s="69">
        <f>E46</f>
        <v>5148.41935366</v>
      </c>
      <c r="F7" s="71">
        <f aca="true" t="shared" si="1" ref="F7:F14">(E7-C7)/C7*100</f>
        <v>-1.7069350633878007</v>
      </c>
      <c r="G7" s="69">
        <f>G46</f>
        <v>5997.523947300001</v>
      </c>
      <c r="H7" s="71">
        <f aca="true" t="shared" si="2" ref="H7:H14">(G7-E7)/E7*100</f>
        <v>16.492529751609585</v>
      </c>
      <c r="I7" s="69">
        <f>I46</f>
        <v>5123.80473227</v>
      </c>
      <c r="J7" s="71">
        <f aca="true" t="shared" si="3" ref="J7:J14">(I7-G7)/G7*100</f>
        <v>-14.567998772615764</v>
      </c>
      <c r="K7" s="69">
        <f>K46</f>
        <v>5727.218499360915</v>
      </c>
      <c r="L7" s="71">
        <f aca="true" t="shared" si="4" ref="L7:L14">(K7-I7)/I7*100</f>
        <v>11.776673753599201</v>
      </c>
      <c r="M7" s="69">
        <f>M46</f>
        <v>5673.261928785727</v>
      </c>
      <c r="N7" s="71">
        <f aca="true" t="shared" si="5" ref="N7:N14">(M7-K7)/K7*100</f>
        <v>-0.9421077715335856</v>
      </c>
    </row>
    <row r="8" spans="1:14" s="110" customFormat="1" ht="31.5" customHeight="1">
      <c r="A8" s="66" t="s">
        <v>39</v>
      </c>
      <c r="B8" s="69">
        <f>B63</f>
        <v>1242.943994</v>
      </c>
      <c r="C8" s="69">
        <f>C63</f>
        <v>1292.42497544</v>
      </c>
      <c r="D8" s="71">
        <f t="shared" si="0"/>
        <v>3.9809502020088647</v>
      </c>
      <c r="E8" s="69">
        <f>E63</f>
        <v>1337.1871132500003</v>
      </c>
      <c r="F8" s="71">
        <f t="shared" si="1"/>
        <v>3.4634225321095466</v>
      </c>
      <c r="G8" s="69">
        <f>G63</f>
        <v>1505.1175225999998</v>
      </c>
      <c r="H8" s="71">
        <f t="shared" si="2"/>
        <v>12.558482480574376</v>
      </c>
      <c r="I8" s="69">
        <f>I63</f>
        <v>1395.58320208</v>
      </c>
      <c r="J8" s="71">
        <f t="shared" si="3"/>
        <v>-7.277459658484725</v>
      </c>
      <c r="K8" s="69">
        <f>K63</f>
        <v>1285.321166314046</v>
      </c>
      <c r="L8" s="71">
        <f t="shared" si="4"/>
        <v>-7.900785535510729</v>
      </c>
      <c r="M8" s="231">
        <f>M63</f>
        <v>1216.3794525129085</v>
      </c>
      <c r="N8" s="71">
        <f t="shared" si="5"/>
        <v>-5.363773320472396</v>
      </c>
    </row>
    <row r="9" spans="1:14" ht="31.5" customHeight="1">
      <c r="A9" s="5" t="s">
        <v>40</v>
      </c>
      <c r="B9" s="44">
        <f>B79</f>
        <v>604.7929539999999</v>
      </c>
      <c r="C9" s="44">
        <f>C79</f>
        <v>654.789327</v>
      </c>
      <c r="D9" s="71">
        <f t="shared" si="0"/>
        <v>8.266692372874449</v>
      </c>
      <c r="E9" s="44">
        <f>E79</f>
        <v>697.1859110100002</v>
      </c>
      <c r="F9" s="71">
        <f t="shared" si="1"/>
        <v>6.474843474350064</v>
      </c>
      <c r="G9" s="44">
        <f>G79</f>
        <v>668.61352184</v>
      </c>
      <c r="H9" s="71">
        <f t="shared" si="2"/>
        <v>-4.098245348734586</v>
      </c>
      <c r="I9" s="44">
        <f>I79</f>
        <v>696.6224996</v>
      </c>
      <c r="J9" s="71">
        <f t="shared" si="3"/>
        <v>4.189113268741606</v>
      </c>
      <c r="K9" s="44">
        <f>K79</f>
        <v>684.3899113983183</v>
      </c>
      <c r="L9" s="71">
        <f t="shared" si="4"/>
        <v>-1.7559852299783032</v>
      </c>
      <c r="M9" s="44">
        <f>M79</f>
        <v>630.1066678236364</v>
      </c>
      <c r="N9" s="71">
        <f t="shared" si="5"/>
        <v>-7.931625330912982</v>
      </c>
    </row>
    <row r="10" spans="1:14" ht="31.5" customHeight="1">
      <c r="A10" s="5" t="s">
        <v>41</v>
      </c>
      <c r="B10" s="44">
        <f>B95</f>
        <v>364.52208900000005</v>
      </c>
      <c r="C10" s="44">
        <f>C95</f>
        <v>382.12264899999997</v>
      </c>
      <c r="D10" s="71">
        <f t="shared" si="0"/>
        <v>4.828393266450284</v>
      </c>
      <c r="E10" s="44">
        <f>E95</f>
        <v>375.3900380899999</v>
      </c>
      <c r="F10" s="71">
        <f t="shared" si="1"/>
        <v>-1.761897895248827</v>
      </c>
      <c r="G10" s="44">
        <f>G95</f>
        <v>345.65290206</v>
      </c>
      <c r="H10" s="71">
        <f t="shared" si="2"/>
        <v>-7.921663606552724</v>
      </c>
      <c r="I10" s="44">
        <f>I95</f>
        <v>356.98727304999994</v>
      </c>
      <c r="J10" s="71">
        <f t="shared" si="3"/>
        <v>3.2791192906091955</v>
      </c>
      <c r="K10" s="44">
        <f>K95</f>
        <v>366.33746245565254</v>
      </c>
      <c r="L10" s="71">
        <f t="shared" si="4"/>
        <v>2.6191940473863906</v>
      </c>
      <c r="M10" s="44">
        <f>M95</f>
        <v>354.1626692994544</v>
      </c>
      <c r="N10" s="71">
        <f t="shared" si="5"/>
        <v>-3.3233819644290286</v>
      </c>
    </row>
    <row r="11" spans="1:14" ht="31.5" customHeight="1">
      <c r="A11" s="5" t="s">
        <v>42</v>
      </c>
      <c r="B11" s="44">
        <f>B111</f>
        <v>661.320011</v>
      </c>
      <c r="C11" s="44">
        <f>C111</f>
        <v>672.7792330000001</v>
      </c>
      <c r="D11" s="71">
        <f t="shared" si="0"/>
        <v>1.7327801683593798</v>
      </c>
      <c r="E11" s="44">
        <f>E111</f>
        <v>720.3175538830001</v>
      </c>
      <c r="F11" s="71">
        <f t="shared" si="1"/>
        <v>7.065961395838741</v>
      </c>
      <c r="G11" s="44">
        <f>G111</f>
        <v>675.56207874</v>
      </c>
      <c r="H11" s="71">
        <f t="shared" si="2"/>
        <v>-6.21329785755432</v>
      </c>
      <c r="I11" s="44">
        <f>I111</f>
        <v>677.3436646599998</v>
      </c>
      <c r="J11" s="71">
        <f t="shared" si="3"/>
        <v>0.2637190535209946</v>
      </c>
      <c r="K11" s="44">
        <f>K111</f>
        <v>744.7781747883006</v>
      </c>
      <c r="L11" s="71">
        <f t="shared" si="4"/>
        <v>9.955730546642117</v>
      </c>
      <c r="M11" s="44">
        <f>M111</f>
        <v>745.6618226426361</v>
      </c>
      <c r="N11" s="71">
        <f t="shared" si="5"/>
        <v>0.11864577725934601</v>
      </c>
    </row>
    <row r="12" spans="1:14" ht="31.5" customHeight="1">
      <c r="A12" s="5" t="s">
        <v>43</v>
      </c>
      <c r="B12" s="44">
        <f>B127</f>
        <v>603.5889629999999</v>
      </c>
      <c r="C12" s="44">
        <f>C127</f>
        <v>652.543829</v>
      </c>
      <c r="D12" s="71">
        <f t="shared" si="0"/>
        <v>8.11062974986838</v>
      </c>
      <c r="E12" s="44">
        <f>E127</f>
        <v>676.59820031</v>
      </c>
      <c r="F12" s="71">
        <f t="shared" si="1"/>
        <v>3.6862460789587943</v>
      </c>
      <c r="G12" s="44">
        <f>G127</f>
        <v>707.1272690499999</v>
      </c>
      <c r="H12" s="71">
        <f t="shared" si="2"/>
        <v>4.512141582110654</v>
      </c>
      <c r="I12" s="44">
        <f>I127</f>
        <v>671.04286585</v>
      </c>
      <c r="J12" s="71">
        <f t="shared" si="3"/>
        <v>-5.102957385376749</v>
      </c>
      <c r="K12" s="44">
        <f>K127</f>
        <v>677.5271796205828</v>
      </c>
      <c r="L12" s="71">
        <f t="shared" si="4"/>
        <v>0.9663039577016083</v>
      </c>
      <c r="M12" s="44">
        <f>M127</f>
        <v>675.2360547640908</v>
      </c>
      <c r="N12" s="71">
        <f t="shared" si="5"/>
        <v>-0.3381598444176193</v>
      </c>
    </row>
    <row r="13" spans="1:14" ht="31.5" customHeight="1">
      <c r="A13" s="5" t="s">
        <v>44</v>
      </c>
      <c r="B13" s="44">
        <f>B143</f>
        <v>572.054687</v>
      </c>
      <c r="C13" s="44">
        <f>C143</f>
        <v>653.3104339999999</v>
      </c>
      <c r="D13" s="71">
        <f t="shared" si="0"/>
        <v>14.204192159691184</v>
      </c>
      <c r="E13" s="44">
        <f>E143</f>
        <v>688.7922187800001</v>
      </c>
      <c r="F13" s="71">
        <f t="shared" si="1"/>
        <v>5.431075784716493</v>
      </c>
      <c r="G13" s="44">
        <f>G143</f>
        <v>636.07432123</v>
      </c>
      <c r="H13" s="71">
        <f t="shared" si="2"/>
        <v>-7.653672052709144</v>
      </c>
      <c r="I13" s="44">
        <f>I143</f>
        <v>646.80975746</v>
      </c>
      <c r="J13" s="71">
        <f t="shared" si="3"/>
        <v>1.6877644438216752</v>
      </c>
      <c r="K13" s="44">
        <f>K143</f>
        <v>726.3516286430546</v>
      </c>
      <c r="L13" s="71">
        <f t="shared" si="4"/>
        <v>12.297568220895865</v>
      </c>
      <c r="M13" s="44">
        <f>M143</f>
        <v>656.1623937455453</v>
      </c>
      <c r="N13" s="71">
        <f t="shared" si="5"/>
        <v>-9.663258417776865</v>
      </c>
    </row>
    <row r="14" spans="1:14" ht="31.5" customHeight="1">
      <c r="A14" s="3" t="s">
        <v>129</v>
      </c>
      <c r="B14" s="44">
        <f>SUM(B6:B13)</f>
        <v>15605.786634291999</v>
      </c>
      <c r="C14" s="44">
        <f>SUM(C6:C13)</f>
        <v>16230.700269439998</v>
      </c>
      <c r="D14" s="71">
        <f t="shared" si="0"/>
        <v>4.004371261714038</v>
      </c>
      <c r="E14" s="44">
        <f>SUM(E6:E13)</f>
        <v>16861.999721063</v>
      </c>
      <c r="F14" s="71">
        <f t="shared" si="1"/>
        <v>3.8895392136077103</v>
      </c>
      <c r="G14" s="44">
        <f>SUM(G6:G13)</f>
        <v>17928.58400102</v>
      </c>
      <c r="H14" s="71">
        <f t="shared" si="2"/>
        <v>6.325372420832677</v>
      </c>
      <c r="I14" s="44">
        <f>SUM(I6:I13)</f>
        <v>17229.35899726</v>
      </c>
      <c r="J14" s="71">
        <f t="shared" si="3"/>
        <v>-3.9000570470050606</v>
      </c>
      <c r="K14" s="44">
        <f>SUM(K6:K13)</f>
        <v>18210.12330986616</v>
      </c>
      <c r="L14" s="71">
        <f t="shared" si="4"/>
        <v>5.692401631204823</v>
      </c>
      <c r="M14" s="44">
        <f>SUM(M6:M13)</f>
        <v>17148.990582507267</v>
      </c>
      <c r="N14" s="71">
        <f t="shared" si="5"/>
        <v>-5.827158384940629</v>
      </c>
    </row>
    <row r="15" ht="31.5" customHeight="1">
      <c r="D15" s="109" t="s">
        <v>59</v>
      </c>
    </row>
    <row r="16" spans="1:14" ht="31.5" customHeight="1">
      <c r="A16" s="244" t="s">
        <v>298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  <row r="17" spans="1:14" ht="31.5" customHeight="1">
      <c r="A17" s="244" t="s">
        <v>318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4" ht="31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1.5" customHeight="1">
      <c r="A19" s="1"/>
      <c r="B19" s="1"/>
      <c r="C19" s="1"/>
      <c r="D19" s="1" t="s">
        <v>59</v>
      </c>
      <c r="E19" s="1"/>
      <c r="F19" s="117" t="s">
        <v>59</v>
      </c>
      <c r="G19" s="1"/>
      <c r="H19" s="117" t="s">
        <v>59</v>
      </c>
      <c r="I19" s="1"/>
      <c r="J19" s="117" t="s">
        <v>59</v>
      </c>
      <c r="K19" s="1"/>
      <c r="L19" s="117" t="s">
        <v>59</v>
      </c>
      <c r="M19" s="1"/>
      <c r="N19" s="117" t="s">
        <v>0</v>
      </c>
    </row>
    <row r="20" spans="1:14" ht="31.5" customHeight="1">
      <c r="A20" s="3" t="s">
        <v>1</v>
      </c>
      <c r="B20" s="3">
        <v>2557</v>
      </c>
      <c r="C20" s="3">
        <v>2558</v>
      </c>
      <c r="D20" s="4" t="s">
        <v>2</v>
      </c>
      <c r="E20" s="3">
        <v>2559</v>
      </c>
      <c r="F20" s="4" t="s">
        <v>2</v>
      </c>
      <c r="G20" s="3">
        <v>2560</v>
      </c>
      <c r="H20" s="4" t="s">
        <v>2</v>
      </c>
      <c r="I20" s="3">
        <v>2561</v>
      </c>
      <c r="J20" s="4" t="s">
        <v>2</v>
      </c>
      <c r="K20" s="3">
        <v>2562</v>
      </c>
      <c r="L20" s="4" t="s">
        <v>2</v>
      </c>
      <c r="M20" s="3">
        <v>2563</v>
      </c>
      <c r="N20" s="4" t="s">
        <v>2</v>
      </c>
    </row>
    <row r="21" spans="1:14" ht="31.5" customHeight="1">
      <c r="A21" s="5" t="s">
        <v>4</v>
      </c>
      <c r="B21" s="44">
        <v>716.6359980000002</v>
      </c>
      <c r="C21" s="44">
        <v>766.6736289999998</v>
      </c>
      <c r="D21" s="55">
        <f aca="true" t="shared" si="6" ref="D21:D30">(C21-B21)/B21*100</f>
        <v>6.982293819965148</v>
      </c>
      <c r="E21" s="44">
        <v>785.1700133399999</v>
      </c>
      <c r="F21" s="55">
        <f aca="true" t="shared" si="7" ref="F21:F30">(E21-C21)/C21*100</f>
        <v>2.4125499613343404</v>
      </c>
      <c r="G21" s="44">
        <v>644.957279</v>
      </c>
      <c r="H21" s="55">
        <f aca="true" t="shared" si="8" ref="H21:H30">(G21-E21)/E21*100</f>
        <v>-17.857627260057367</v>
      </c>
      <c r="I21" s="44">
        <v>628.6687769499999</v>
      </c>
      <c r="J21" s="55">
        <f aca="true" t="shared" si="9" ref="J21:J30">(I21-G21)/G21*100</f>
        <v>-2.5255164303681013</v>
      </c>
      <c r="K21" s="44">
        <v>634.43946421906</v>
      </c>
      <c r="L21" s="55">
        <f aca="true" t="shared" si="10" ref="L21:L30">(K21-I21)/I21*100</f>
        <v>0.9179217229550835</v>
      </c>
      <c r="M21" s="44">
        <v>610.9822416199999</v>
      </c>
      <c r="N21" s="55">
        <f aca="true" t="shared" si="11" ref="N21:N30">(M21-K21)/K21*100</f>
        <v>-3.6973145464609427</v>
      </c>
    </row>
    <row r="22" spans="1:14" ht="31.5" customHeight="1">
      <c r="A22" s="5" t="s">
        <v>5</v>
      </c>
      <c r="B22" s="44">
        <v>597.1461800000001</v>
      </c>
      <c r="C22" s="44">
        <v>902.115682</v>
      </c>
      <c r="D22" s="55">
        <f t="shared" si="6"/>
        <v>51.07116351309489</v>
      </c>
      <c r="E22" s="44">
        <v>902.7630583499998</v>
      </c>
      <c r="F22" s="55">
        <f t="shared" si="7"/>
        <v>0.0717620104513194</v>
      </c>
      <c r="G22" s="44">
        <v>957.974529</v>
      </c>
      <c r="H22" s="55">
        <f t="shared" si="8"/>
        <v>6.115831849711636</v>
      </c>
      <c r="I22" s="44">
        <v>1024.31208896</v>
      </c>
      <c r="J22" s="55">
        <f t="shared" si="9"/>
        <v>6.9247728360009475</v>
      </c>
      <c r="K22" s="44">
        <v>1340.79333188</v>
      </c>
      <c r="L22" s="55">
        <f t="shared" si="10"/>
        <v>30.896954778824142</v>
      </c>
      <c r="M22" s="44">
        <v>881.15599899</v>
      </c>
      <c r="N22" s="55">
        <f t="shared" si="11"/>
        <v>-34.280997821306094</v>
      </c>
    </row>
    <row r="23" spans="1:14" ht="31.5" customHeight="1">
      <c r="A23" s="5" t="s">
        <v>6</v>
      </c>
      <c r="B23" s="46">
        <v>0</v>
      </c>
      <c r="C23" s="46">
        <v>0</v>
      </c>
      <c r="D23" s="55" t="e">
        <f t="shared" si="6"/>
        <v>#DIV/0!</v>
      </c>
      <c r="E23" s="46">
        <v>0.48806462</v>
      </c>
      <c r="F23" s="55" t="e">
        <f t="shared" si="7"/>
        <v>#DIV/0!</v>
      </c>
      <c r="G23" s="46">
        <v>0</v>
      </c>
      <c r="H23" s="55">
        <f t="shared" si="8"/>
        <v>-100</v>
      </c>
      <c r="I23" s="46">
        <v>0</v>
      </c>
      <c r="J23" s="55" t="e">
        <f t="shared" si="9"/>
        <v>#DIV/0!</v>
      </c>
      <c r="K23" s="46">
        <v>0</v>
      </c>
      <c r="L23" s="55" t="e">
        <f t="shared" si="10"/>
        <v>#DIV/0!</v>
      </c>
      <c r="M23" s="46">
        <v>0</v>
      </c>
      <c r="N23" s="55" t="e">
        <f t="shared" si="11"/>
        <v>#DIV/0!</v>
      </c>
    </row>
    <row r="24" spans="1:14" ht="31.5" customHeight="1">
      <c r="A24" s="5" t="s">
        <v>7</v>
      </c>
      <c r="B24" s="44">
        <v>5218.979114292</v>
      </c>
      <c r="C24" s="44">
        <v>4820.9510549999995</v>
      </c>
      <c r="D24" s="55">
        <f t="shared" si="6"/>
        <v>-7.626550146598866</v>
      </c>
      <c r="E24" s="44">
        <v>5332.35975959</v>
      </c>
      <c r="F24" s="55">
        <f t="shared" si="7"/>
        <v>10.608045980047823</v>
      </c>
      <c r="G24" s="44">
        <v>5528.098454689999</v>
      </c>
      <c r="H24" s="55">
        <f t="shared" si="8"/>
        <v>3.670770614228945</v>
      </c>
      <c r="I24" s="44">
        <v>5726.82175864</v>
      </c>
      <c r="J24" s="55">
        <f t="shared" si="9"/>
        <v>3.5947859029429043</v>
      </c>
      <c r="K24" s="44">
        <v>5768.512030296666</v>
      </c>
      <c r="L24" s="55">
        <f t="shared" si="10"/>
        <v>0.7279826998940342</v>
      </c>
      <c r="M24" s="44">
        <v>5439.847460355999</v>
      </c>
      <c r="N24" s="55">
        <f t="shared" si="11"/>
        <v>-5.697562356019988</v>
      </c>
    </row>
    <row r="25" spans="1:14" ht="31.5" customHeight="1">
      <c r="A25" s="5" t="s">
        <v>8</v>
      </c>
      <c r="B25" s="44">
        <v>136.154763</v>
      </c>
      <c r="C25" s="44">
        <v>138.374776</v>
      </c>
      <c r="D25" s="55">
        <f t="shared" si="6"/>
        <v>1.6305070429302533</v>
      </c>
      <c r="E25" s="44">
        <v>128.48446108000002</v>
      </c>
      <c r="F25" s="55">
        <f t="shared" si="7"/>
        <v>-7.147483960516027</v>
      </c>
      <c r="G25" s="44">
        <v>153.5567816</v>
      </c>
      <c r="H25" s="55">
        <f t="shared" si="8"/>
        <v>19.513893204866896</v>
      </c>
      <c r="I25" s="44">
        <v>161.85450046</v>
      </c>
      <c r="J25" s="55">
        <f t="shared" si="9"/>
        <v>5.403681148784902</v>
      </c>
      <c r="K25" s="44">
        <v>130.36773079</v>
      </c>
      <c r="L25" s="55">
        <f t="shared" si="10"/>
        <v>-19.45374986825374</v>
      </c>
      <c r="M25" s="44">
        <v>139.89457846727277</v>
      </c>
      <c r="N25" s="55">
        <f t="shared" si="11"/>
        <v>7.307673163858995</v>
      </c>
    </row>
    <row r="26" spans="1:14" ht="31.5" customHeight="1">
      <c r="A26" s="5" t="s">
        <v>314</v>
      </c>
      <c r="B26" s="6">
        <v>0</v>
      </c>
      <c r="C26" s="6">
        <v>0</v>
      </c>
      <c r="D26" s="55" t="e">
        <f t="shared" si="6"/>
        <v>#DIV/0!</v>
      </c>
      <c r="E26" s="6">
        <v>0</v>
      </c>
      <c r="F26" s="55" t="e">
        <f t="shared" si="7"/>
        <v>#DIV/0!</v>
      </c>
      <c r="G26" s="6">
        <v>2.713843</v>
      </c>
      <c r="H26" s="55" t="e">
        <f t="shared" si="8"/>
        <v>#DIV/0!</v>
      </c>
      <c r="I26" s="6">
        <v>2.9940941100000003</v>
      </c>
      <c r="J26" s="55">
        <f t="shared" si="9"/>
        <v>10.326725237974358</v>
      </c>
      <c r="K26" s="6">
        <v>0</v>
      </c>
      <c r="L26" s="55">
        <f t="shared" si="10"/>
        <v>-100</v>
      </c>
      <c r="M26" s="6">
        <v>0</v>
      </c>
      <c r="N26" s="55" t="e">
        <f t="shared" si="11"/>
        <v>#DIV/0!</v>
      </c>
    </row>
    <row r="27" spans="1:14" ht="31.5" customHeight="1">
      <c r="A27" s="5" t="s">
        <v>9</v>
      </c>
      <c r="B27" s="46">
        <v>0</v>
      </c>
      <c r="C27" s="46">
        <v>0</v>
      </c>
      <c r="D27" s="55" t="e">
        <f t="shared" si="6"/>
        <v>#DIV/0!</v>
      </c>
      <c r="E27" s="46">
        <v>0</v>
      </c>
      <c r="F27" s="55" t="e">
        <f t="shared" si="7"/>
        <v>#DIV/0!</v>
      </c>
      <c r="G27" s="46">
        <v>0</v>
      </c>
      <c r="H27" s="55" t="e">
        <f t="shared" si="8"/>
        <v>#DIV/0!</v>
      </c>
      <c r="I27" s="46">
        <v>0</v>
      </c>
      <c r="J27" s="55" t="e">
        <f t="shared" si="9"/>
        <v>#DIV/0!</v>
      </c>
      <c r="K27" s="46">
        <v>0</v>
      </c>
      <c r="L27" s="55" t="e">
        <f t="shared" si="10"/>
        <v>#DIV/0!</v>
      </c>
      <c r="M27" s="46">
        <v>0</v>
      </c>
      <c r="N27" s="55" t="e">
        <f t="shared" si="11"/>
        <v>#DIV/0!</v>
      </c>
    </row>
    <row r="28" spans="1:14" ht="31.5" customHeight="1">
      <c r="A28" s="5" t="s">
        <v>10</v>
      </c>
      <c r="B28" s="44">
        <v>49.249503</v>
      </c>
      <c r="C28" s="44">
        <v>55.12051099999999</v>
      </c>
      <c r="D28" s="55">
        <f t="shared" si="6"/>
        <v>11.920948725106925</v>
      </c>
      <c r="E28" s="44">
        <v>67.1356751</v>
      </c>
      <c r="F28" s="55">
        <f t="shared" si="7"/>
        <v>21.797991132556824</v>
      </c>
      <c r="G28" s="44">
        <v>103.45587780999999</v>
      </c>
      <c r="H28" s="55">
        <f t="shared" si="8"/>
        <v>54.09970579114649</v>
      </c>
      <c r="I28" s="44">
        <v>114.51592617</v>
      </c>
      <c r="J28" s="55">
        <f t="shared" si="9"/>
        <v>10.690594477688489</v>
      </c>
      <c r="K28" s="44">
        <v>121.99670609956662</v>
      </c>
      <c r="L28" s="55">
        <f t="shared" si="10"/>
        <v>6.532523623361638</v>
      </c>
      <c r="M28" s="44">
        <v>124.46974750000001</v>
      </c>
      <c r="N28" s="55">
        <f t="shared" si="11"/>
        <v>2.027137846176794</v>
      </c>
    </row>
    <row r="29" spans="1:14" ht="31.5" customHeight="1">
      <c r="A29" s="5" t="s">
        <v>11</v>
      </c>
      <c r="B29" s="44">
        <v>1.444195</v>
      </c>
      <c r="C29" s="44">
        <v>1.668533</v>
      </c>
      <c r="D29" s="55">
        <f t="shared" si="6"/>
        <v>15.533774871121986</v>
      </c>
      <c r="E29" s="44">
        <v>1.7083</v>
      </c>
      <c r="F29" s="55">
        <f t="shared" si="7"/>
        <v>2.3833511234119964</v>
      </c>
      <c r="G29" s="44">
        <v>2.1556731</v>
      </c>
      <c r="H29" s="55">
        <f t="shared" si="8"/>
        <v>26.188204647895574</v>
      </c>
      <c r="I29" s="44">
        <v>1.997857</v>
      </c>
      <c r="J29" s="55">
        <f t="shared" si="9"/>
        <v>-7.320966244835546</v>
      </c>
      <c r="K29" s="44">
        <v>2.0900239999999997</v>
      </c>
      <c r="L29" s="55">
        <f t="shared" si="10"/>
        <v>4.613293143603355</v>
      </c>
      <c r="M29" s="44">
        <v>1.6695659999999999</v>
      </c>
      <c r="N29" s="55">
        <f t="shared" si="11"/>
        <v>-20.117376642564864</v>
      </c>
    </row>
    <row r="30" spans="1:14" ht="31.5" customHeight="1">
      <c r="A30" s="3" t="s">
        <v>3</v>
      </c>
      <c r="B30" s="44">
        <f>SUM(B21:B29)</f>
        <v>6719.609753292</v>
      </c>
      <c r="C30" s="44">
        <f>SUM(C21:C29)</f>
        <v>6684.904185999999</v>
      </c>
      <c r="D30" s="55">
        <f t="shared" si="6"/>
        <v>-0.5164818875828145</v>
      </c>
      <c r="E30" s="44">
        <f>SUM(E21:E29)</f>
        <v>7218.10933208</v>
      </c>
      <c r="F30" s="55">
        <f t="shared" si="7"/>
        <v>7.976257119685834</v>
      </c>
      <c r="G30" s="44">
        <f>SUM(G21:G29)</f>
        <v>7392.9124382</v>
      </c>
      <c r="H30" s="55">
        <f t="shared" si="8"/>
        <v>2.4217298197896366</v>
      </c>
      <c r="I30" s="44">
        <f>SUM(I21:I29)</f>
        <v>7661.16500229</v>
      </c>
      <c r="J30" s="55">
        <f t="shared" si="9"/>
        <v>3.628509959132067</v>
      </c>
      <c r="K30" s="44">
        <f>SUM(K21:K29)</f>
        <v>7998.199287285293</v>
      </c>
      <c r="L30" s="55">
        <f t="shared" si="10"/>
        <v>4.3992563127742335</v>
      </c>
      <c r="M30" s="44">
        <f>SUM(M21:M29)</f>
        <v>7198.019592933271</v>
      </c>
      <c r="N30" s="55">
        <f t="shared" si="11"/>
        <v>-10.004498082763012</v>
      </c>
    </row>
    <row r="31" spans="1:14" ht="31.5" customHeight="1">
      <c r="A31" s="14"/>
      <c r="B31" s="45"/>
      <c r="C31" s="45"/>
      <c r="D31" s="10"/>
      <c r="E31" s="45"/>
      <c r="F31" s="10"/>
      <c r="G31" s="45"/>
      <c r="H31" s="10"/>
      <c r="I31" s="45"/>
      <c r="J31" s="10"/>
      <c r="K31" s="45"/>
      <c r="L31" s="10"/>
      <c r="M31" s="45"/>
      <c r="N31" s="10"/>
    </row>
    <row r="32" spans="1:14" ht="31.5" customHeight="1">
      <c r="A32" s="246" t="s">
        <v>299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</row>
    <row r="33" spans="1:14" ht="31.5" customHeight="1">
      <c r="A33" s="244" t="s">
        <v>318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</row>
    <row r="34" spans="1:14" ht="3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31.5" customHeight="1">
      <c r="A35" s="1"/>
      <c r="B35" s="1"/>
      <c r="C35" s="1"/>
      <c r="D35" s="1" t="s">
        <v>59</v>
      </c>
      <c r="E35" s="1"/>
      <c r="F35" s="117" t="s">
        <v>59</v>
      </c>
      <c r="G35" s="1"/>
      <c r="H35" s="117" t="s">
        <v>59</v>
      </c>
      <c r="I35" s="1"/>
      <c r="J35" s="117" t="s">
        <v>59</v>
      </c>
      <c r="K35" s="1"/>
      <c r="L35" s="117" t="s">
        <v>59</v>
      </c>
      <c r="M35" s="1"/>
      <c r="N35" s="117" t="s">
        <v>0</v>
      </c>
    </row>
    <row r="36" spans="1:14" ht="31.5" customHeight="1">
      <c r="A36" s="3" t="s">
        <v>1</v>
      </c>
      <c r="B36" s="3">
        <v>2557</v>
      </c>
      <c r="C36" s="3">
        <v>2558</v>
      </c>
      <c r="D36" s="4" t="s">
        <v>2</v>
      </c>
      <c r="E36" s="3">
        <v>2559</v>
      </c>
      <c r="F36" s="4" t="s">
        <v>2</v>
      </c>
      <c r="G36" s="3">
        <v>2560</v>
      </c>
      <c r="H36" s="4" t="s">
        <v>2</v>
      </c>
      <c r="I36" s="3">
        <v>2561</v>
      </c>
      <c r="J36" s="4" t="s">
        <v>2</v>
      </c>
      <c r="K36" s="3">
        <v>2562</v>
      </c>
      <c r="L36" s="4" t="s">
        <v>2</v>
      </c>
      <c r="M36" s="3">
        <v>2563</v>
      </c>
      <c r="N36" s="4" t="s">
        <v>2</v>
      </c>
    </row>
    <row r="37" spans="1:14" ht="31.5" customHeight="1">
      <c r="A37" s="5" t="s">
        <v>4</v>
      </c>
      <c r="B37" s="44">
        <v>966.279567</v>
      </c>
      <c r="C37" s="44">
        <v>1005.4556149999999</v>
      </c>
      <c r="D37" s="55">
        <f aca="true" t="shared" si="12" ref="D37:D46">(C37-B37)/B37*100</f>
        <v>4.054318164010168</v>
      </c>
      <c r="E37" s="44">
        <v>1005.97735647</v>
      </c>
      <c r="F37" s="55">
        <f aca="true" t="shared" si="13" ref="F37:F46">(E37-C37)/C37*100</f>
        <v>0.05189104941247611</v>
      </c>
      <c r="G37" s="44">
        <v>997.424631</v>
      </c>
      <c r="H37" s="55">
        <f aca="true" t="shared" si="14" ref="H37:H46">(G37-E37)/E37*100</f>
        <v>-0.850190654391245</v>
      </c>
      <c r="I37" s="44">
        <v>1071.98953821</v>
      </c>
      <c r="J37" s="55">
        <f aca="true" t="shared" si="15" ref="J37:J46">(I37-G37)/G37*100</f>
        <v>7.475743519111082</v>
      </c>
      <c r="K37" s="44">
        <v>1248.8222808280825</v>
      </c>
      <c r="L37" s="55">
        <f aca="true" t="shared" si="16" ref="L37:L46">(K37-I37)/I37*100</f>
        <v>16.4957526463697</v>
      </c>
      <c r="M37" s="44">
        <v>1276.5485554599998</v>
      </c>
      <c r="N37" s="55">
        <f aca="true" t="shared" si="17" ref="N37:N46">(M37-K37)/K37*100</f>
        <v>2.2201937823796847</v>
      </c>
    </row>
    <row r="38" spans="1:14" ht="31.5" customHeight="1">
      <c r="A38" s="5" t="s">
        <v>14</v>
      </c>
      <c r="B38" s="44">
        <v>1616.964452</v>
      </c>
      <c r="C38" s="44">
        <v>1898.729417</v>
      </c>
      <c r="D38" s="55">
        <f t="shared" si="12"/>
        <v>17.42555098545853</v>
      </c>
      <c r="E38" s="44">
        <v>1803.02932666</v>
      </c>
      <c r="F38" s="55">
        <f t="shared" si="13"/>
        <v>-5.040217393966888</v>
      </c>
      <c r="G38" s="44">
        <v>2721.172124</v>
      </c>
      <c r="H38" s="55">
        <f t="shared" si="14"/>
        <v>50.922233141975724</v>
      </c>
      <c r="I38" s="44">
        <v>1680.7651595900002</v>
      </c>
      <c r="J38" s="55">
        <f t="shared" si="15"/>
        <v>-38.233780040369105</v>
      </c>
      <c r="K38" s="44">
        <v>2003.75178856</v>
      </c>
      <c r="L38" s="55">
        <f t="shared" si="16"/>
        <v>19.216642320738494</v>
      </c>
      <c r="M38" s="44">
        <v>1834.6191120499998</v>
      </c>
      <c r="N38" s="55">
        <f t="shared" si="17"/>
        <v>-8.440799777478814</v>
      </c>
    </row>
    <row r="39" spans="1:14" ht="31.5" customHeight="1">
      <c r="A39" s="5" t="s">
        <v>13</v>
      </c>
      <c r="B39" s="46">
        <v>0</v>
      </c>
      <c r="C39" s="46">
        <v>0</v>
      </c>
      <c r="D39" s="55" t="e">
        <f t="shared" si="12"/>
        <v>#DIV/0!</v>
      </c>
      <c r="E39" s="46">
        <v>0.000297</v>
      </c>
      <c r="F39" s="55" t="e">
        <f t="shared" si="13"/>
        <v>#DIV/0!</v>
      </c>
      <c r="G39" s="46">
        <v>0</v>
      </c>
      <c r="H39" s="55">
        <f t="shared" si="14"/>
        <v>-100</v>
      </c>
      <c r="I39" s="46">
        <v>0</v>
      </c>
      <c r="J39" s="55" t="e">
        <f t="shared" si="15"/>
        <v>#DIV/0!</v>
      </c>
      <c r="K39" s="46">
        <v>0</v>
      </c>
      <c r="L39" s="55" t="e">
        <f t="shared" si="16"/>
        <v>#DIV/0!</v>
      </c>
      <c r="M39" s="46">
        <v>0</v>
      </c>
      <c r="N39" s="55" t="e">
        <f t="shared" si="17"/>
        <v>#DIV/0!</v>
      </c>
    </row>
    <row r="40" spans="1:14" ht="31.5" customHeight="1">
      <c r="A40" s="5" t="s">
        <v>7</v>
      </c>
      <c r="B40" s="44">
        <v>1726.9065389999998</v>
      </c>
      <c r="C40" s="44">
        <v>1737.59036</v>
      </c>
      <c r="D40" s="55">
        <f t="shared" si="12"/>
        <v>0.6186681652260557</v>
      </c>
      <c r="E40" s="44">
        <v>1851.77020557</v>
      </c>
      <c r="F40" s="55">
        <f t="shared" si="13"/>
        <v>6.571160165161137</v>
      </c>
      <c r="G40" s="44">
        <v>1896.8550925000004</v>
      </c>
      <c r="H40" s="55">
        <f t="shared" si="14"/>
        <v>2.4346912373029976</v>
      </c>
      <c r="I40" s="44">
        <v>1993.51586364</v>
      </c>
      <c r="J40" s="55">
        <f t="shared" si="15"/>
        <v>5.095843721652105</v>
      </c>
      <c r="K40" s="44">
        <v>2091.0611106499996</v>
      </c>
      <c r="L40" s="55">
        <f t="shared" si="16"/>
        <v>4.893126199251301</v>
      </c>
      <c r="M40" s="44">
        <v>2182.334982453</v>
      </c>
      <c r="N40" s="55">
        <f t="shared" si="17"/>
        <v>4.364954775263755</v>
      </c>
    </row>
    <row r="41" spans="1:14" ht="31.5" customHeight="1">
      <c r="A41" s="5" t="s">
        <v>8</v>
      </c>
      <c r="B41" s="44">
        <v>411.881056</v>
      </c>
      <c r="C41" s="44">
        <v>474.598198</v>
      </c>
      <c r="D41" s="55">
        <f t="shared" si="12"/>
        <v>15.227003302623373</v>
      </c>
      <c r="E41" s="44">
        <v>357.59281508000004</v>
      </c>
      <c r="F41" s="55">
        <f t="shared" si="13"/>
        <v>-24.65356661973672</v>
      </c>
      <c r="G41" s="44">
        <v>306.220712</v>
      </c>
      <c r="H41" s="55">
        <f t="shared" si="14"/>
        <v>-14.366089281885367</v>
      </c>
      <c r="I41" s="44">
        <v>283.91092355999996</v>
      </c>
      <c r="J41" s="55">
        <f t="shared" si="15"/>
        <v>-7.285525624406501</v>
      </c>
      <c r="K41" s="44">
        <v>291.81503003</v>
      </c>
      <c r="L41" s="55">
        <f t="shared" si="16"/>
        <v>2.78400928392938</v>
      </c>
      <c r="M41" s="44">
        <v>299.1576455327267</v>
      </c>
      <c r="N41" s="55">
        <f t="shared" si="17"/>
        <v>2.5161882518428986</v>
      </c>
    </row>
    <row r="42" spans="1:14" ht="31.5" customHeight="1">
      <c r="A42" s="5" t="s">
        <v>314</v>
      </c>
      <c r="B42" s="6">
        <v>0</v>
      </c>
      <c r="C42" s="6">
        <v>0</v>
      </c>
      <c r="D42" s="4" t="e">
        <f t="shared" si="12"/>
        <v>#DIV/0!</v>
      </c>
      <c r="E42" s="6">
        <v>0</v>
      </c>
      <c r="F42" s="55" t="e">
        <f t="shared" si="13"/>
        <v>#DIV/0!</v>
      </c>
      <c r="G42" s="6">
        <v>0</v>
      </c>
      <c r="H42" s="55" t="e">
        <f t="shared" si="14"/>
        <v>#DIV/0!</v>
      </c>
      <c r="I42" s="6">
        <v>0</v>
      </c>
      <c r="J42" s="55" t="e">
        <f t="shared" si="15"/>
        <v>#DIV/0!</v>
      </c>
      <c r="K42" s="6">
        <v>0</v>
      </c>
      <c r="L42" s="55" t="e">
        <f t="shared" si="16"/>
        <v>#DIV/0!</v>
      </c>
      <c r="M42" s="6">
        <v>0</v>
      </c>
      <c r="N42" s="55" t="e">
        <f t="shared" si="17"/>
        <v>#DIV/0!</v>
      </c>
    </row>
    <row r="43" spans="1:14" ht="31.5" customHeight="1">
      <c r="A43" s="5" t="s">
        <v>9</v>
      </c>
      <c r="B43" s="46">
        <v>0</v>
      </c>
      <c r="C43" s="46">
        <v>0</v>
      </c>
      <c r="D43" s="55" t="e">
        <f t="shared" si="12"/>
        <v>#DIV/0!</v>
      </c>
      <c r="E43" s="46">
        <v>0</v>
      </c>
      <c r="F43" s="55" t="e">
        <f t="shared" si="13"/>
        <v>#DIV/0!</v>
      </c>
      <c r="G43" s="46">
        <v>0</v>
      </c>
      <c r="H43" s="55" t="e">
        <f t="shared" si="14"/>
        <v>#DIV/0!</v>
      </c>
      <c r="I43" s="46">
        <v>0</v>
      </c>
      <c r="J43" s="55" t="e">
        <f t="shared" si="15"/>
        <v>#DIV/0!</v>
      </c>
      <c r="K43" s="46">
        <v>0</v>
      </c>
      <c r="L43" s="55" t="e">
        <f t="shared" si="16"/>
        <v>#DIV/0!</v>
      </c>
      <c r="M43" s="46">
        <v>0</v>
      </c>
      <c r="N43" s="55" t="e">
        <f t="shared" si="17"/>
        <v>#DIV/0!</v>
      </c>
    </row>
    <row r="44" spans="1:14" ht="31.5" customHeight="1">
      <c r="A44" s="5" t="s">
        <v>10</v>
      </c>
      <c r="B44" s="44">
        <v>112.69968299999998</v>
      </c>
      <c r="C44" s="44">
        <v>118.983963</v>
      </c>
      <c r="D44" s="55">
        <f t="shared" si="12"/>
        <v>5.576129260274872</v>
      </c>
      <c r="E44" s="44">
        <v>126.88315237999998</v>
      </c>
      <c r="F44" s="55">
        <f t="shared" si="13"/>
        <v>6.638868954129543</v>
      </c>
      <c r="G44" s="44">
        <v>72.1586558</v>
      </c>
      <c r="H44" s="55">
        <f t="shared" si="14"/>
        <v>-43.12983682507084</v>
      </c>
      <c r="I44" s="44">
        <v>89.80167677</v>
      </c>
      <c r="J44" s="55">
        <f t="shared" si="15"/>
        <v>24.450318225024354</v>
      </c>
      <c r="K44" s="44">
        <v>87.9873467928341</v>
      </c>
      <c r="L44" s="55">
        <f t="shared" si="16"/>
        <v>-2.020374276320873</v>
      </c>
      <c r="M44" s="44">
        <v>77.58496622999999</v>
      </c>
      <c r="N44" s="55">
        <f t="shared" si="17"/>
        <v>-11.82258693096688</v>
      </c>
    </row>
    <row r="45" spans="1:14" ht="31.5" customHeight="1">
      <c r="A45" s="5" t="s">
        <v>11</v>
      </c>
      <c r="B45" s="44">
        <v>2.222886</v>
      </c>
      <c r="C45" s="44">
        <v>2.468083</v>
      </c>
      <c r="D45" s="55">
        <f t="shared" si="12"/>
        <v>11.030570168690618</v>
      </c>
      <c r="E45" s="44">
        <v>3.1662005000000004</v>
      </c>
      <c r="F45" s="55">
        <f t="shared" si="13"/>
        <v>28.2858193991045</v>
      </c>
      <c r="G45" s="44">
        <v>3.692732</v>
      </c>
      <c r="H45" s="55">
        <f t="shared" si="14"/>
        <v>16.62975860183205</v>
      </c>
      <c r="I45" s="44">
        <v>3.8215704999999995</v>
      </c>
      <c r="J45" s="55">
        <f t="shared" si="15"/>
        <v>3.4889751002780502</v>
      </c>
      <c r="K45" s="44">
        <v>3.7809425</v>
      </c>
      <c r="L45" s="55">
        <f t="shared" si="16"/>
        <v>-1.0631231322305696</v>
      </c>
      <c r="M45" s="44">
        <v>3.0166670600000005</v>
      </c>
      <c r="N45" s="55">
        <f t="shared" si="17"/>
        <v>-20.213886881379434</v>
      </c>
    </row>
    <row r="46" spans="1:14" ht="31.5" customHeight="1">
      <c r="A46" s="3" t="s">
        <v>3</v>
      </c>
      <c r="B46" s="44">
        <f>SUM(B37:B45)</f>
        <v>4836.954182999999</v>
      </c>
      <c r="C46" s="44">
        <f>SUM(C37:C45)</f>
        <v>5237.825635999999</v>
      </c>
      <c r="D46" s="55">
        <f t="shared" si="12"/>
        <v>8.287683484968825</v>
      </c>
      <c r="E46" s="44">
        <f>SUM(E37:E45)</f>
        <v>5148.41935366</v>
      </c>
      <c r="F46" s="55">
        <f t="shared" si="13"/>
        <v>-1.7069350633878007</v>
      </c>
      <c r="G46" s="44">
        <f>SUM(G37:G45)</f>
        <v>5997.523947300001</v>
      </c>
      <c r="H46" s="55">
        <f t="shared" si="14"/>
        <v>16.492529751609585</v>
      </c>
      <c r="I46" s="44">
        <f>SUM(I37:I45)</f>
        <v>5123.80473227</v>
      </c>
      <c r="J46" s="55">
        <f t="shared" si="15"/>
        <v>-14.567998772615764</v>
      </c>
      <c r="K46" s="44">
        <f>SUM(K37:K45)</f>
        <v>5727.218499360915</v>
      </c>
      <c r="L46" s="55">
        <f t="shared" si="16"/>
        <v>11.776673753599201</v>
      </c>
      <c r="M46" s="44">
        <f>SUM(M37:M45)</f>
        <v>5673.261928785727</v>
      </c>
      <c r="N46" s="55">
        <f t="shared" si="17"/>
        <v>-0.9421077715335856</v>
      </c>
    </row>
    <row r="47" spans="1:14" ht="31.5" customHeight="1">
      <c r="A47" s="14"/>
      <c r="B47" s="45"/>
      <c r="C47" s="45"/>
      <c r="D47" s="10"/>
      <c r="E47" s="45"/>
      <c r="F47" s="10"/>
      <c r="G47" s="45"/>
      <c r="H47" s="10"/>
      <c r="I47" s="45"/>
      <c r="J47" s="10"/>
      <c r="K47" s="45"/>
      <c r="L47" s="10"/>
      <c r="M47" s="45"/>
      <c r="N47" s="10"/>
    </row>
    <row r="48" spans="1:14" ht="31.5" customHeight="1">
      <c r="A48" s="14"/>
      <c r="B48" s="45"/>
      <c r="C48" s="45"/>
      <c r="D48" s="10"/>
      <c r="E48" s="45"/>
      <c r="F48" s="10"/>
      <c r="G48" s="45"/>
      <c r="H48" s="10"/>
      <c r="I48" s="45"/>
      <c r="J48" s="10"/>
      <c r="K48" s="45"/>
      <c r="L48" s="10"/>
      <c r="M48" s="45"/>
      <c r="N48" s="10"/>
    </row>
    <row r="49" spans="1:14" ht="31.5" customHeight="1">
      <c r="A49" s="244" t="s">
        <v>184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</row>
    <row r="50" spans="1:14" ht="31.5" customHeight="1">
      <c r="A50" s="244" t="s">
        <v>318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</row>
    <row r="51" spans="1:14" ht="3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31.5" customHeight="1">
      <c r="A52" s="1"/>
      <c r="B52" s="1"/>
      <c r="C52" s="1"/>
      <c r="D52" s="1" t="s">
        <v>59</v>
      </c>
      <c r="E52" s="1"/>
      <c r="F52" s="117" t="s">
        <v>59</v>
      </c>
      <c r="G52" s="1"/>
      <c r="H52" s="117" t="s">
        <v>59</v>
      </c>
      <c r="I52" s="1"/>
      <c r="J52" s="117" t="s">
        <v>59</v>
      </c>
      <c r="K52" s="1"/>
      <c r="L52" s="117" t="s">
        <v>59</v>
      </c>
      <c r="M52" s="1"/>
      <c r="N52" s="117" t="s">
        <v>0</v>
      </c>
    </row>
    <row r="53" spans="1:14" ht="31.5" customHeight="1">
      <c r="A53" s="3" t="s">
        <v>1</v>
      </c>
      <c r="B53" s="3">
        <v>2557</v>
      </c>
      <c r="C53" s="3">
        <v>2558</v>
      </c>
      <c r="D53" s="4" t="s">
        <v>2</v>
      </c>
      <c r="E53" s="3">
        <v>2559</v>
      </c>
      <c r="F53" s="4" t="s">
        <v>2</v>
      </c>
      <c r="G53" s="3">
        <v>2560</v>
      </c>
      <c r="H53" s="4" t="s">
        <v>2</v>
      </c>
      <c r="I53" s="3">
        <v>2561</v>
      </c>
      <c r="J53" s="4" t="s">
        <v>2</v>
      </c>
      <c r="K53" s="3">
        <v>2562</v>
      </c>
      <c r="L53" s="4" t="s">
        <v>2</v>
      </c>
      <c r="M53" s="3">
        <v>2563</v>
      </c>
      <c r="N53" s="4" t="s">
        <v>2</v>
      </c>
    </row>
    <row r="54" spans="1:14" ht="31.5" customHeight="1">
      <c r="A54" s="5" t="s">
        <v>4</v>
      </c>
      <c r="B54" s="44">
        <v>363.63326</v>
      </c>
      <c r="C54" s="44">
        <v>347.34256243999994</v>
      </c>
      <c r="D54" s="55">
        <f aca="true" t="shared" si="18" ref="D54:D63">(C54-B54)/B54*100</f>
        <v>-4.47998006562988</v>
      </c>
      <c r="E54" s="44">
        <v>370.4700292300001</v>
      </c>
      <c r="F54" s="55">
        <f aca="true" t="shared" si="19" ref="F54:F63">(E54-C54)/C54*100</f>
        <v>6.658402767439475</v>
      </c>
      <c r="G54" s="44">
        <v>361.51969</v>
      </c>
      <c r="H54" s="55">
        <f aca="true" t="shared" si="20" ref="H54:H63">(G54-E54)/E54*100</f>
        <v>-2.415941513164453</v>
      </c>
      <c r="I54" s="44">
        <v>324.37245497000004</v>
      </c>
      <c r="J54" s="55">
        <f aca="true" t="shared" si="21" ref="J54:J63">(I54-G54)/G54*100</f>
        <v>-10.275300642684217</v>
      </c>
      <c r="K54" s="44">
        <v>303.3092760795475</v>
      </c>
      <c r="L54" s="55">
        <f aca="true" t="shared" si="22" ref="L54:L63">(K54-I54)/I54*100</f>
        <v>-6.49351650170191</v>
      </c>
      <c r="M54" s="44">
        <v>286.50043157</v>
      </c>
      <c r="N54" s="55">
        <f aca="true" t="shared" si="23" ref="N54:N63">(M54-K54)/K54*100</f>
        <v>-5.541816830270341</v>
      </c>
    </row>
    <row r="55" spans="1:14" ht="31.5" customHeight="1">
      <c r="A55" s="5" t="s">
        <v>5</v>
      </c>
      <c r="B55" s="44">
        <v>195.925422</v>
      </c>
      <c r="C55" s="44">
        <v>208.24853099999999</v>
      </c>
      <c r="D55" s="55">
        <f t="shared" si="18"/>
        <v>6.289693738671641</v>
      </c>
      <c r="E55" s="44">
        <v>248.42107897</v>
      </c>
      <c r="F55" s="55">
        <f t="shared" si="19"/>
        <v>19.290675318137065</v>
      </c>
      <c r="G55" s="44">
        <v>376.2337109999999</v>
      </c>
      <c r="H55" s="55">
        <f t="shared" si="20"/>
        <v>51.44999472666928</v>
      </c>
      <c r="I55" s="44">
        <v>318.13283096</v>
      </c>
      <c r="J55" s="55">
        <f t="shared" si="21"/>
        <v>-15.442762926685202</v>
      </c>
      <c r="K55" s="44">
        <v>295.44030181</v>
      </c>
      <c r="L55" s="55">
        <f t="shared" si="22"/>
        <v>-7.13303593392824</v>
      </c>
      <c r="M55" s="44">
        <v>241.41388664999997</v>
      </c>
      <c r="N55" s="55">
        <f t="shared" si="23"/>
        <v>-18.286745183040342</v>
      </c>
    </row>
    <row r="56" spans="1:14" ht="31.5" customHeight="1">
      <c r="A56" s="5" t="s">
        <v>6</v>
      </c>
      <c r="B56" s="46">
        <v>0</v>
      </c>
      <c r="C56" s="46">
        <v>0</v>
      </c>
      <c r="D56" s="55" t="e">
        <f t="shared" si="18"/>
        <v>#DIV/0!</v>
      </c>
      <c r="E56" s="46">
        <v>0</v>
      </c>
      <c r="F56" s="55" t="e">
        <f t="shared" si="19"/>
        <v>#DIV/0!</v>
      </c>
      <c r="G56" s="46">
        <v>0</v>
      </c>
      <c r="H56" s="55" t="e">
        <f t="shared" si="20"/>
        <v>#DIV/0!</v>
      </c>
      <c r="I56" s="46">
        <v>0</v>
      </c>
      <c r="J56" s="55" t="e">
        <f t="shared" si="21"/>
        <v>#DIV/0!</v>
      </c>
      <c r="K56" s="46">
        <v>0</v>
      </c>
      <c r="L56" s="55" t="e">
        <f t="shared" si="22"/>
        <v>#DIV/0!</v>
      </c>
      <c r="M56" s="46">
        <v>0</v>
      </c>
      <c r="N56" s="55" t="e">
        <f t="shared" si="23"/>
        <v>#DIV/0!</v>
      </c>
    </row>
    <row r="57" spans="1:14" ht="31.5" customHeight="1">
      <c r="A57" s="5" t="s">
        <v>7</v>
      </c>
      <c r="B57" s="44">
        <v>532.827138</v>
      </c>
      <c r="C57" s="44">
        <v>572.8202400000001</v>
      </c>
      <c r="D57" s="55">
        <f t="shared" si="18"/>
        <v>7.5058305307264845</v>
      </c>
      <c r="E57" s="44">
        <v>565.3723262600001</v>
      </c>
      <c r="F57" s="55">
        <f t="shared" si="19"/>
        <v>-1.300218326782585</v>
      </c>
      <c r="G57" s="44">
        <v>618.3993289</v>
      </c>
      <c r="H57" s="55">
        <f t="shared" si="20"/>
        <v>9.379129500515049</v>
      </c>
      <c r="I57" s="44">
        <v>604.7056595199999</v>
      </c>
      <c r="J57" s="55">
        <f t="shared" si="21"/>
        <v>-2.2143732601324424</v>
      </c>
      <c r="K57" s="44">
        <v>558.69828597</v>
      </c>
      <c r="L57" s="55">
        <f t="shared" si="22"/>
        <v>-7.608226056048391</v>
      </c>
      <c r="M57" s="44">
        <v>557.3244859019999</v>
      </c>
      <c r="N57" s="55">
        <f t="shared" si="23"/>
        <v>-0.2458930164095614</v>
      </c>
    </row>
    <row r="58" spans="1:14" ht="31.5" customHeight="1">
      <c r="A58" s="5" t="s">
        <v>8</v>
      </c>
      <c r="B58" s="44">
        <v>102.272133</v>
      </c>
      <c r="C58" s="44">
        <v>107.994605</v>
      </c>
      <c r="D58" s="55">
        <f t="shared" si="18"/>
        <v>5.595338468202292</v>
      </c>
      <c r="E58" s="44">
        <v>100.87555272</v>
      </c>
      <c r="F58" s="55">
        <f t="shared" si="19"/>
        <v>-6.592044371105395</v>
      </c>
      <c r="G58" s="44">
        <v>94.205565</v>
      </c>
      <c r="H58" s="55">
        <f t="shared" si="20"/>
        <v>-6.6120953394068245</v>
      </c>
      <c r="I58" s="44">
        <v>96.88743228</v>
      </c>
      <c r="J58" s="55">
        <f t="shared" si="21"/>
        <v>2.8468246859938597</v>
      </c>
      <c r="K58" s="44">
        <v>76.92535006000001</v>
      </c>
      <c r="L58" s="55">
        <f t="shared" si="22"/>
        <v>-20.60337625865709</v>
      </c>
      <c r="M58" s="44">
        <v>83.63662519090886</v>
      </c>
      <c r="N58" s="55">
        <f t="shared" si="23"/>
        <v>8.72439985736068</v>
      </c>
    </row>
    <row r="59" spans="1:14" ht="31.5" customHeight="1">
      <c r="A59" s="5" t="s">
        <v>314</v>
      </c>
      <c r="B59" s="6">
        <v>0</v>
      </c>
      <c r="C59" s="6">
        <v>0</v>
      </c>
      <c r="D59" s="55" t="e">
        <f t="shared" si="18"/>
        <v>#DIV/0!</v>
      </c>
      <c r="E59" s="6">
        <v>0</v>
      </c>
      <c r="F59" s="55" t="e">
        <f t="shared" si="19"/>
        <v>#DIV/0!</v>
      </c>
      <c r="G59" s="6">
        <v>0</v>
      </c>
      <c r="H59" s="55" t="e">
        <f t="shared" si="20"/>
        <v>#DIV/0!</v>
      </c>
      <c r="I59" s="6">
        <v>0</v>
      </c>
      <c r="J59" s="55" t="e">
        <f t="shared" si="21"/>
        <v>#DIV/0!</v>
      </c>
      <c r="K59" s="6">
        <v>0</v>
      </c>
      <c r="L59" s="55" t="e">
        <f t="shared" si="22"/>
        <v>#DIV/0!</v>
      </c>
      <c r="M59" s="6">
        <v>0</v>
      </c>
      <c r="N59" s="55" t="e">
        <f t="shared" si="23"/>
        <v>#DIV/0!</v>
      </c>
    </row>
    <row r="60" spans="1:14" ht="31.5" customHeight="1">
      <c r="A60" s="5" t="s">
        <v>9</v>
      </c>
      <c r="B60" s="46">
        <v>0</v>
      </c>
      <c r="C60" s="46">
        <v>0</v>
      </c>
      <c r="D60" s="55" t="e">
        <f t="shared" si="18"/>
        <v>#DIV/0!</v>
      </c>
      <c r="E60" s="46">
        <v>0</v>
      </c>
      <c r="F60" s="55" t="e">
        <f t="shared" si="19"/>
        <v>#DIV/0!</v>
      </c>
      <c r="G60" s="46">
        <v>0</v>
      </c>
      <c r="H60" s="55" t="e">
        <f t="shared" si="20"/>
        <v>#DIV/0!</v>
      </c>
      <c r="I60" s="46">
        <v>0</v>
      </c>
      <c r="J60" s="55" t="e">
        <f t="shared" si="21"/>
        <v>#DIV/0!</v>
      </c>
      <c r="K60" s="46">
        <v>0</v>
      </c>
      <c r="L60" s="55" t="e">
        <f t="shared" si="22"/>
        <v>#DIV/0!</v>
      </c>
      <c r="M60" s="46">
        <v>0</v>
      </c>
      <c r="N60" s="55" t="e">
        <f t="shared" si="23"/>
        <v>#DIV/0!</v>
      </c>
    </row>
    <row r="61" spans="1:14" ht="31.5" customHeight="1">
      <c r="A61" s="5" t="s">
        <v>10</v>
      </c>
      <c r="B61" s="44">
        <v>47.212886</v>
      </c>
      <c r="C61" s="44">
        <v>54.723115</v>
      </c>
      <c r="D61" s="55">
        <f t="shared" si="18"/>
        <v>15.907159329340729</v>
      </c>
      <c r="E61" s="44">
        <v>50.52182607</v>
      </c>
      <c r="F61" s="55">
        <f t="shared" si="19"/>
        <v>-7.6773570546925125</v>
      </c>
      <c r="G61" s="44">
        <v>53.0009217</v>
      </c>
      <c r="H61" s="55">
        <f t="shared" si="20"/>
        <v>4.90697946381651</v>
      </c>
      <c r="I61" s="44">
        <v>49.68312234</v>
      </c>
      <c r="J61" s="55">
        <f t="shared" si="21"/>
        <v>-6.259889929423627</v>
      </c>
      <c r="K61" s="44">
        <v>49.07175089449859</v>
      </c>
      <c r="L61" s="55">
        <f t="shared" si="22"/>
        <v>-1.230541513308209</v>
      </c>
      <c r="M61" s="44">
        <v>46.204520859999995</v>
      </c>
      <c r="N61" s="55">
        <f t="shared" si="23"/>
        <v>-5.842934034823772</v>
      </c>
    </row>
    <row r="62" spans="1:14" ht="31.5" customHeight="1">
      <c r="A62" s="5" t="s">
        <v>11</v>
      </c>
      <c r="B62" s="44">
        <v>1.073155</v>
      </c>
      <c r="C62" s="44">
        <v>1.295922</v>
      </c>
      <c r="D62" s="55">
        <f t="shared" si="18"/>
        <v>20.758138386346793</v>
      </c>
      <c r="E62" s="44">
        <v>1.5263000000000002</v>
      </c>
      <c r="F62" s="55">
        <f t="shared" si="19"/>
        <v>17.77715016798852</v>
      </c>
      <c r="G62" s="44">
        <v>1.7583060000000001</v>
      </c>
      <c r="H62" s="55">
        <f t="shared" si="20"/>
        <v>15.200550350520862</v>
      </c>
      <c r="I62" s="44">
        <v>1.8017020100000003</v>
      </c>
      <c r="J62" s="55">
        <f t="shared" si="21"/>
        <v>2.468057892084776</v>
      </c>
      <c r="K62" s="44">
        <v>1.8762015</v>
      </c>
      <c r="L62" s="55">
        <f t="shared" si="22"/>
        <v>4.13495070697067</v>
      </c>
      <c r="M62" s="44">
        <v>1.2995023399999999</v>
      </c>
      <c r="N62" s="55">
        <f t="shared" si="23"/>
        <v>-30.737591884453785</v>
      </c>
    </row>
    <row r="63" spans="1:14" ht="31.5" customHeight="1">
      <c r="A63" s="3" t="s">
        <v>3</v>
      </c>
      <c r="B63" s="44">
        <f>SUM(B54:B62)</f>
        <v>1242.943994</v>
      </c>
      <c r="C63" s="44">
        <f>SUM(C54:C62)</f>
        <v>1292.42497544</v>
      </c>
      <c r="D63" s="55">
        <f t="shared" si="18"/>
        <v>3.9809502020088647</v>
      </c>
      <c r="E63" s="44">
        <f>SUM(E54:E62)</f>
        <v>1337.1871132500003</v>
      </c>
      <c r="F63" s="55">
        <f t="shared" si="19"/>
        <v>3.4634225321095466</v>
      </c>
      <c r="G63" s="44">
        <f>SUM(G54:G62)</f>
        <v>1505.1175225999998</v>
      </c>
      <c r="H63" s="55">
        <f t="shared" si="20"/>
        <v>12.558482480574376</v>
      </c>
      <c r="I63" s="44">
        <f>SUM(I54:I62)</f>
        <v>1395.58320208</v>
      </c>
      <c r="J63" s="55">
        <f t="shared" si="21"/>
        <v>-7.277459658484725</v>
      </c>
      <c r="K63" s="44">
        <f>SUM(K54:K62)</f>
        <v>1285.321166314046</v>
      </c>
      <c r="L63" s="55">
        <f t="shared" si="22"/>
        <v>-7.900785535510729</v>
      </c>
      <c r="M63" s="44">
        <f>SUM(M54:M62)</f>
        <v>1216.3794525129085</v>
      </c>
      <c r="N63" s="55">
        <f t="shared" si="23"/>
        <v>-5.363773320472396</v>
      </c>
    </row>
    <row r="65" spans="1:14" ht="31.5" customHeight="1">
      <c r="A65" s="244" t="s">
        <v>185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</row>
    <row r="66" spans="1:14" ht="31.5" customHeight="1">
      <c r="A66" s="244" t="s">
        <v>318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</row>
    <row r="67" spans="1:14" ht="3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31.5" customHeight="1">
      <c r="A68" s="1"/>
      <c r="B68" s="1"/>
      <c r="C68" s="1"/>
      <c r="D68" s="1" t="s">
        <v>59</v>
      </c>
      <c r="E68" s="1"/>
      <c r="F68" s="117" t="s">
        <v>59</v>
      </c>
      <c r="G68" s="1"/>
      <c r="H68" s="117" t="s">
        <v>59</v>
      </c>
      <c r="I68" s="1"/>
      <c r="J68" s="117" t="s">
        <v>59</v>
      </c>
      <c r="K68" s="1"/>
      <c r="L68" s="117" t="s">
        <v>59</v>
      </c>
      <c r="M68" s="1"/>
      <c r="N68" s="117" t="s">
        <v>0</v>
      </c>
    </row>
    <row r="69" spans="1:14" ht="31.5" customHeight="1">
      <c r="A69" s="3" t="s">
        <v>1</v>
      </c>
      <c r="B69" s="3">
        <v>2557</v>
      </c>
      <c r="C69" s="3">
        <v>2558</v>
      </c>
      <c r="D69" s="4" t="s">
        <v>2</v>
      </c>
      <c r="E69" s="3">
        <v>2559</v>
      </c>
      <c r="F69" s="4" t="s">
        <v>2</v>
      </c>
      <c r="G69" s="3">
        <v>2560</v>
      </c>
      <c r="H69" s="4" t="s">
        <v>2</v>
      </c>
      <c r="I69" s="3">
        <v>2561</v>
      </c>
      <c r="J69" s="4" t="s">
        <v>2</v>
      </c>
      <c r="K69" s="3">
        <v>2562</v>
      </c>
      <c r="L69" s="4" t="s">
        <v>2</v>
      </c>
      <c r="M69" s="3">
        <v>2563</v>
      </c>
      <c r="N69" s="4" t="s">
        <v>2</v>
      </c>
    </row>
    <row r="70" spans="1:14" ht="31.5" customHeight="1">
      <c r="A70" s="5" t="s">
        <v>4</v>
      </c>
      <c r="B70" s="44">
        <v>209.12000500000002</v>
      </c>
      <c r="C70" s="44">
        <v>196.90385099999997</v>
      </c>
      <c r="D70" s="55">
        <f aca="true" t="shared" si="24" ref="D70:D79">(C70-B70)/B70*100</f>
        <v>-5.841695537449917</v>
      </c>
      <c r="E70" s="44">
        <v>226.45675197000006</v>
      </c>
      <c r="F70" s="55">
        <f aca="true" t="shared" si="25" ref="F70:F79">(E70-C70)/C70*100</f>
        <v>15.008797857386794</v>
      </c>
      <c r="G70" s="44">
        <v>191.73753349999998</v>
      </c>
      <c r="H70" s="55">
        <f aca="true" t="shared" si="26" ref="H70:H79">(G70-E70)/E70*100</f>
        <v>-15.331500680800861</v>
      </c>
      <c r="I70" s="44">
        <v>171.34119435</v>
      </c>
      <c r="J70" s="55">
        <f aca="true" t="shared" si="27" ref="J70:J79">(I70-G70)/G70*100</f>
        <v>-10.637635092974632</v>
      </c>
      <c r="K70" s="44">
        <v>173.24198145681868</v>
      </c>
      <c r="L70" s="55">
        <f aca="true" t="shared" si="28" ref="L70:L79">(K70-I70)/I70*100</f>
        <v>1.1093579182925095</v>
      </c>
      <c r="M70" s="44">
        <v>155.45339683999998</v>
      </c>
      <c r="N70" s="55">
        <f aca="true" t="shared" si="29" ref="N70:N79">(M70-K70)/K70*100</f>
        <v>-10.2680565456662</v>
      </c>
    </row>
    <row r="71" spans="1:14" ht="31.5" customHeight="1">
      <c r="A71" s="5" t="s">
        <v>5</v>
      </c>
      <c r="B71" s="44">
        <v>90.290288</v>
      </c>
      <c r="C71" s="44">
        <v>90.560014</v>
      </c>
      <c r="D71" s="55">
        <f t="shared" si="24"/>
        <v>0.2987320186640577</v>
      </c>
      <c r="E71" s="44">
        <v>86.70521142</v>
      </c>
      <c r="F71" s="55">
        <f t="shared" si="25"/>
        <v>-4.256627632588482</v>
      </c>
      <c r="G71" s="44">
        <v>88.989963</v>
      </c>
      <c r="H71" s="55">
        <f t="shared" si="26"/>
        <v>2.6350798788006755</v>
      </c>
      <c r="I71" s="44">
        <v>125.13800674</v>
      </c>
      <c r="J71" s="55">
        <f t="shared" si="27"/>
        <v>40.62036045570666</v>
      </c>
      <c r="K71" s="44">
        <v>121.44751175</v>
      </c>
      <c r="L71" s="55">
        <f t="shared" si="28"/>
        <v>-2.949139982441749</v>
      </c>
      <c r="M71" s="44">
        <v>94.83171292</v>
      </c>
      <c r="N71" s="55">
        <f t="shared" si="29"/>
        <v>-21.91547479769589</v>
      </c>
    </row>
    <row r="72" spans="1:14" ht="31.5" customHeight="1">
      <c r="A72" s="5" t="s">
        <v>6</v>
      </c>
      <c r="B72" s="46">
        <v>0</v>
      </c>
      <c r="C72" s="46">
        <v>0</v>
      </c>
      <c r="D72" s="55" t="e">
        <f t="shared" si="24"/>
        <v>#DIV/0!</v>
      </c>
      <c r="E72" s="46">
        <v>0.0010260000000000002</v>
      </c>
      <c r="F72" s="55" t="e">
        <f t="shared" si="25"/>
        <v>#DIV/0!</v>
      </c>
      <c r="G72" s="46">
        <v>0</v>
      </c>
      <c r="H72" s="55">
        <f t="shared" si="26"/>
        <v>-100</v>
      </c>
      <c r="I72" s="46">
        <v>0</v>
      </c>
      <c r="J72" s="55" t="e">
        <f t="shared" si="27"/>
        <v>#DIV/0!</v>
      </c>
      <c r="K72" s="46">
        <v>0</v>
      </c>
      <c r="L72" s="55" t="e">
        <f t="shared" si="28"/>
        <v>#DIV/0!</v>
      </c>
      <c r="M72" s="46">
        <v>0</v>
      </c>
      <c r="N72" s="55" t="e">
        <f t="shared" si="29"/>
        <v>#DIV/0!</v>
      </c>
    </row>
    <row r="73" spans="1:14" ht="31.5" customHeight="1">
      <c r="A73" s="5" t="s">
        <v>7</v>
      </c>
      <c r="B73" s="44">
        <v>205.89351</v>
      </c>
      <c r="C73" s="44">
        <v>269.771833</v>
      </c>
      <c r="D73" s="55">
        <f t="shared" si="24"/>
        <v>31.024932743144756</v>
      </c>
      <c r="E73" s="44">
        <v>293.45562993</v>
      </c>
      <c r="F73" s="55">
        <f t="shared" si="25"/>
        <v>8.779195613798557</v>
      </c>
      <c r="G73" s="44">
        <v>300.616052</v>
      </c>
      <c r="H73" s="55">
        <f t="shared" si="26"/>
        <v>2.44003567820732</v>
      </c>
      <c r="I73" s="44">
        <v>304.83368587999996</v>
      </c>
      <c r="J73" s="55">
        <f t="shared" si="27"/>
        <v>1.402996896519663</v>
      </c>
      <c r="K73" s="44">
        <v>301.768257</v>
      </c>
      <c r="L73" s="55">
        <f t="shared" si="28"/>
        <v>-1.0056069988297438</v>
      </c>
      <c r="M73" s="44">
        <v>297.95192999999995</v>
      </c>
      <c r="N73" s="55">
        <f t="shared" si="29"/>
        <v>-1.2646548838302956</v>
      </c>
    </row>
    <row r="74" spans="1:14" ht="31.5" customHeight="1">
      <c r="A74" s="5" t="s">
        <v>8</v>
      </c>
      <c r="B74" s="44">
        <v>67.669242</v>
      </c>
      <c r="C74" s="44">
        <v>62.083801</v>
      </c>
      <c r="D74" s="55">
        <f t="shared" si="24"/>
        <v>-8.254032164273388</v>
      </c>
      <c r="E74" s="44">
        <v>53.68101219</v>
      </c>
      <c r="F74" s="55">
        <f t="shared" si="25"/>
        <v>-13.534591430701873</v>
      </c>
      <c r="G74" s="44">
        <v>49.339525</v>
      </c>
      <c r="H74" s="55">
        <f t="shared" si="26"/>
        <v>-8.08756581309164</v>
      </c>
      <c r="I74" s="44">
        <v>53.0387263</v>
      </c>
      <c r="J74" s="55">
        <f t="shared" si="27"/>
        <v>7.497440034130848</v>
      </c>
      <c r="K74" s="44">
        <v>47.51963426999999</v>
      </c>
      <c r="L74" s="55">
        <f t="shared" si="28"/>
        <v>-10.405777843877088</v>
      </c>
      <c r="M74" s="44">
        <v>44.77170246363639</v>
      </c>
      <c r="N74" s="55">
        <f t="shared" si="29"/>
        <v>-5.782729283542534</v>
      </c>
    </row>
    <row r="75" spans="1:14" ht="31.5" customHeight="1">
      <c r="A75" s="5" t="s">
        <v>314</v>
      </c>
      <c r="B75" s="6">
        <v>0</v>
      </c>
      <c r="C75" s="6">
        <v>0</v>
      </c>
      <c r="D75" s="55" t="e">
        <f t="shared" si="24"/>
        <v>#DIV/0!</v>
      </c>
      <c r="E75" s="6">
        <v>0</v>
      </c>
      <c r="F75" s="55" t="e">
        <f t="shared" si="25"/>
        <v>#DIV/0!</v>
      </c>
      <c r="G75" s="6">
        <v>0</v>
      </c>
      <c r="H75" s="55" t="e">
        <f t="shared" si="26"/>
        <v>#DIV/0!</v>
      </c>
      <c r="I75" s="6">
        <v>0</v>
      </c>
      <c r="J75" s="55" t="e">
        <f t="shared" si="27"/>
        <v>#DIV/0!</v>
      </c>
      <c r="K75" s="6">
        <v>0</v>
      </c>
      <c r="L75" s="55" t="e">
        <f t="shared" si="28"/>
        <v>#DIV/0!</v>
      </c>
      <c r="M75" s="6">
        <v>0</v>
      </c>
      <c r="N75" s="55" t="e">
        <f t="shared" si="29"/>
        <v>#DIV/0!</v>
      </c>
    </row>
    <row r="76" spans="1:14" ht="31.5" customHeight="1">
      <c r="A76" s="5" t="s">
        <v>9</v>
      </c>
      <c r="B76" s="46">
        <v>0</v>
      </c>
      <c r="C76" s="46">
        <v>0</v>
      </c>
      <c r="D76" s="55" t="e">
        <f t="shared" si="24"/>
        <v>#DIV/0!</v>
      </c>
      <c r="E76" s="46">
        <v>0</v>
      </c>
      <c r="F76" s="55" t="e">
        <f t="shared" si="25"/>
        <v>#DIV/0!</v>
      </c>
      <c r="G76" s="46">
        <v>0</v>
      </c>
      <c r="H76" s="55" t="e">
        <f t="shared" si="26"/>
        <v>#DIV/0!</v>
      </c>
      <c r="I76" s="46">
        <v>0</v>
      </c>
      <c r="J76" s="55" t="e">
        <f t="shared" si="27"/>
        <v>#DIV/0!</v>
      </c>
      <c r="K76" s="46">
        <v>0</v>
      </c>
      <c r="L76" s="55" t="e">
        <f t="shared" si="28"/>
        <v>#DIV/0!</v>
      </c>
      <c r="M76" s="46">
        <v>0</v>
      </c>
      <c r="N76" s="55" t="e">
        <f t="shared" si="29"/>
        <v>#DIV/0!</v>
      </c>
    </row>
    <row r="77" spans="1:14" ht="31.5" customHeight="1">
      <c r="A77" s="5" t="s">
        <v>10</v>
      </c>
      <c r="B77" s="44">
        <v>30.679279000000005</v>
      </c>
      <c r="C77" s="44">
        <v>34.185201</v>
      </c>
      <c r="D77" s="55">
        <f t="shared" si="24"/>
        <v>11.427654476495338</v>
      </c>
      <c r="E77" s="44">
        <v>35.5903795</v>
      </c>
      <c r="F77" s="55">
        <f t="shared" si="25"/>
        <v>4.110487751702844</v>
      </c>
      <c r="G77" s="44">
        <v>36.03183434</v>
      </c>
      <c r="H77" s="55">
        <f t="shared" si="26"/>
        <v>1.2403768833091702</v>
      </c>
      <c r="I77" s="44">
        <v>40.53288081000001</v>
      </c>
      <c r="J77" s="55">
        <f t="shared" si="27"/>
        <v>12.491860468517034</v>
      </c>
      <c r="K77" s="44">
        <v>38.839102921499624</v>
      </c>
      <c r="L77" s="55">
        <f t="shared" si="28"/>
        <v>-4.178774996132294</v>
      </c>
      <c r="M77" s="44">
        <v>35.8951196</v>
      </c>
      <c r="N77" s="55">
        <f t="shared" si="29"/>
        <v>-7.579946754820546</v>
      </c>
    </row>
    <row r="78" spans="1:14" ht="31.5" customHeight="1">
      <c r="A78" s="5" t="s">
        <v>11</v>
      </c>
      <c r="B78" s="44">
        <v>1.14063</v>
      </c>
      <c r="C78" s="44">
        <v>1.284627</v>
      </c>
      <c r="D78" s="55">
        <f t="shared" si="24"/>
        <v>12.624339180978927</v>
      </c>
      <c r="E78" s="44">
        <v>1.2958999999999998</v>
      </c>
      <c r="F78" s="55">
        <f t="shared" si="25"/>
        <v>0.8775309875940539</v>
      </c>
      <c r="G78" s="44">
        <v>1.898614</v>
      </c>
      <c r="H78" s="55">
        <f t="shared" si="26"/>
        <v>46.509298556987446</v>
      </c>
      <c r="I78" s="44">
        <v>1.73800552</v>
      </c>
      <c r="J78" s="55">
        <f t="shared" si="27"/>
        <v>-8.459248694047345</v>
      </c>
      <c r="K78" s="44">
        <v>1.5734240000000002</v>
      </c>
      <c r="L78" s="55">
        <f t="shared" si="28"/>
        <v>-9.469562559271953</v>
      </c>
      <c r="M78" s="44">
        <v>1.202806</v>
      </c>
      <c r="N78" s="55">
        <f t="shared" si="29"/>
        <v>-23.554871414189694</v>
      </c>
    </row>
    <row r="79" spans="1:14" ht="31.5" customHeight="1">
      <c r="A79" s="3" t="s">
        <v>3</v>
      </c>
      <c r="B79" s="44">
        <f>SUM(B70:B78)</f>
        <v>604.7929539999999</v>
      </c>
      <c r="C79" s="44">
        <f>SUM(C70:C78)</f>
        <v>654.789327</v>
      </c>
      <c r="D79" s="55">
        <f t="shared" si="24"/>
        <v>8.266692372874449</v>
      </c>
      <c r="E79" s="44">
        <f>SUM(E70:E78)</f>
        <v>697.1859110100002</v>
      </c>
      <c r="F79" s="55">
        <f t="shared" si="25"/>
        <v>6.474843474350064</v>
      </c>
      <c r="G79" s="44">
        <f>SUM(G70:G78)</f>
        <v>668.61352184</v>
      </c>
      <c r="H79" s="55">
        <f t="shared" si="26"/>
        <v>-4.098245348734586</v>
      </c>
      <c r="I79" s="44">
        <f>SUM(I70:I78)</f>
        <v>696.6224996</v>
      </c>
      <c r="J79" s="55">
        <f t="shared" si="27"/>
        <v>4.189113268741606</v>
      </c>
      <c r="K79" s="44">
        <f>SUM(K70:K78)</f>
        <v>684.3899113983183</v>
      </c>
      <c r="L79" s="55">
        <f t="shared" si="28"/>
        <v>-1.7559852299783032</v>
      </c>
      <c r="M79" s="44">
        <f>SUM(M70:M78)</f>
        <v>630.1066678236364</v>
      </c>
      <c r="N79" s="55">
        <f t="shared" si="29"/>
        <v>-7.931625330912982</v>
      </c>
    </row>
    <row r="81" spans="1:14" ht="31.5" customHeight="1">
      <c r="A81" s="244" t="s">
        <v>186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</row>
    <row r="82" spans="1:14" ht="31.5" customHeight="1">
      <c r="A82" s="244" t="s">
        <v>318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</row>
    <row r="83" spans="1:14" ht="31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1.5" customHeight="1">
      <c r="A84" s="1"/>
      <c r="B84" s="1"/>
      <c r="C84" s="1"/>
      <c r="D84" s="1" t="s">
        <v>59</v>
      </c>
      <c r="E84" s="1"/>
      <c r="F84" s="117" t="s">
        <v>59</v>
      </c>
      <c r="G84" s="1"/>
      <c r="H84" s="117" t="s">
        <v>59</v>
      </c>
      <c r="I84" s="1"/>
      <c r="J84" s="117" t="s">
        <v>59</v>
      </c>
      <c r="K84" s="1"/>
      <c r="L84" s="117" t="s">
        <v>59</v>
      </c>
      <c r="M84" s="1"/>
      <c r="N84" s="117" t="s">
        <v>0</v>
      </c>
    </row>
    <row r="85" spans="1:14" ht="31.5" customHeight="1">
      <c r="A85" s="3" t="s">
        <v>1</v>
      </c>
      <c r="B85" s="3">
        <v>2557</v>
      </c>
      <c r="C85" s="3">
        <v>2558</v>
      </c>
      <c r="D85" s="4" t="s">
        <v>2</v>
      </c>
      <c r="E85" s="3">
        <v>2559</v>
      </c>
      <c r="F85" s="4" t="s">
        <v>2</v>
      </c>
      <c r="G85" s="3">
        <v>2560</v>
      </c>
      <c r="H85" s="4" t="s">
        <v>2</v>
      </c>
      <c r="I85" s="3">
        <v>2561</v>
      </c>
      <c r="J85" s="4" t="s">
        <v>2</v>
      </c>
      <c r="K85" s="3">
        <v>2562</v>
      </c>
      <c r="L85" s="4" t="s">
        <v>2</v>
      </c>
      <c r="M85" s="3">
        <v>2563</v>
      </c>
      <c r="N85" s="4" t="s">
        <v>2</v>
      </c>
    </row>
    <row r="86" spans="1:14" ht="31.5" customHeight="1">
      <c r="A86" s="5" t="s">
        <v>4</v>
      </c>
      <c r="B86" s="44">
        <v>82.635251</v>
      </c>
      <c r="C86" s="44">
        <v>86.25367999999999</v>
      </c>
      <c r="D86" s="55">
        <f aca="true" t="shared" si="30" ref="D86:D95">(C86-B86)/B86*100</f>
        <v>4.3787959208836815</v>
      </c>
      <c r="E86" s="44">
        <v>86.58271246999999</v>
      </c>
      <c r="F86" s="55">
        <f aca="true" t="shared" si="31" ref="F86:F95">(E86-C86)/C86*100</f>
        <v>0.3814706456582506</v>
      </c>
      <c r="G86" s="44">
        <v>68.659271</v>
      </c>
      <c r="H86" s="55">
        <f aca="true" t="shared" si="32" ref="H86:H95">(G86-E86)/E86*100</f>
        <v>-20.70094705823668</v>
      </c>
      <c r="I86" s="44">
        <v>58.359746060000006</v>
      </c>
      <c r="J86" s="55">
        <f aca="true" t="shared" si="33" ref="J86:J95">(I86-G86)/G86*100</f>
        <v>-15.000923822800269</v>
      </c>
      <c r="K86" s="44">
        <v>65.41896356114007</v>
      </c>
      <c r="L86" s="55">
        <f aca="true" t="shared" si="34" ref="L86:L95">(K86-I86)/I86*100</f>
        <v>12.096038755690342</v>
      </c>
      <c r="M86" s="44">
        <v>63.95054909999999</v>
      </c>
      <c r="N86" s="55">
        <f aca="true" t="shared" si="35" ref="N86:N95">(M86-K86)/K86*100</f>
        <v>-2.2446311913329473</v>
      </c>
    </row>
    <row r="87" spans="1:14" ht="31.5" customHeight="1">
      <c r="A87" s="5" t="s">
        <v>5</v>
      </c>
      <c r="B87" s="44">
        <v>50.481793999999994</v>
      </c>
      <c r="C87" s="44">
        <v>51.462439</v>
      </c>
      <c r="D87" s="55">
        <f t="shared" si="30"/>
        <v>1.9425716130453088</v>
      </c>
      <c r="E87" s="44">
        <v>49.566569969999996</v>
      </c>
      <c r="F87" s="55">
        <f t="shared" si="31"/>
        <v>-3.683985964987021</v>
      </c>
      <c r="G87" s="44">
        <v>57.323313999999996</v>
      </c>
      <c r="H87" s="55">
        <f t="shared" si="32"/>
        <v>15.649144241158394</v>
      </c>
      <c r="I87" s="44">
        <v>63.854460909999986</v>
      </c>
      <c r="J87" s="55">
        <f t="shared" si="33"/>
        <v>11.393526393118147</v>
      </c>
      <c r="K87" s="44">
        <v>76.88594549</v>
      </c>
      <c r="L87" s="55">
        <f t="shared" si="34"/>
        <v>20.40810366932282</v>
      </c>
      <c r="M87" s="44">
        <v>64.42476846999999</v>
      </c>
      <c r="N87" s="55">
        <f t="shared" si="35"/>
        <v>-16.20735355543068</v>
      </c>
    </row>
    <row r="88" spans="1:14" ht="31.5" customHeight="1">
      <c r="A88" s="5" t="s">
        <v>6</v>
      </c>
      <c r="B88" s="46">
        <v>0</v>
      </c>
      <c r="C88" s="46">
        <v>0</v>
      </c>
      <c r="D88" s="55" t="e">
        <f t="shared" si="30"/>
        <v>#DIV/0!</v>
      </c>
      <c r="E88" s="46">
        <v>0.38212150000000006</v>
      </c>
      <c r="F88" s="55" t="e">
        <f t="shared" si="31"/>
        <v>#DIV/0!</v>
      </c>
      <c r="G88" s="46">
        <v>0</v>
      </c>
      <c r="H88" s="55">
        <f t="shared" si="32"/>
        <v>-100</v>
      </c>
      <c r="I88" s="46">
        <v>0</v>
      </c>
      <c r="J88" s="55" t="e">
        <f t="shared" si="33"/>
        <v>#DIV/0!</v>
      </c>
      <c r="K88" s="46">
        <v>0</v>
      </c>
      <c r="L88" s="55" t="e">
        <f t="shared" si="34"/>
        <v>#DIV/0!</v>
      </c>
      <c r="M88" s="46">
        <v>0</v>
      </c>
      <c r="N88" s="55" t="e">
        <f t="shared" si="35"/>
        <v>#DIV/0!</v>
      </c>
    </row>
    <row r="89" spans="1:14" ht="31.5" customHeight="1">
      <c r="A89" s="5" t="s">
        <v>7</v>
      </c>
      <c r="B89" s="44">
        <v>199.62430100000003</v>
      </c>
      <c r="C89" s="44">
        <v>202.380786</v>
      </c>
      <c r="D89" s="55">
        <f t="shared" si="30"/>
        <v>1.3808363942624244</v>
      </c>
      <c r="E89" s="44">
        <v>202.28791503999997</v>
      </c>
      <c r="F89" s="55">
        <f t="shared" si="31"/>
        <v>-0.04588921796164359</v>
      </c>
      <c r="G89" s="44">
        <v>183.9354589</v>
      </c>
      <c r="H89" s="55">
        <f t="shared" si="32"/>
        <v>-9.07244317406258</v>
      </c>
      <c r="I89" s="44">
        <v>200.45857075</v>
      </c>
      <c r="J89" s="55">
        <f t="shared" si="33"/>
        <v>8.983103067137874</v>
      </c>
      <c r="K89" s="44">
        <v>190.64125067000003</v>
      </c>
      <c r="L89" s="55">
        <f t="shared" si="34"/>
        <v>-4.8974309470875905</v>
      </c>
      <c r="M89" s="44">
        <v>193.846451544</v>
      </c>
      <c r="N89" s="55">
        <f t="shared" si="35"/>
        <v>1.6812735243476546</v>
      </c>
    </row>
    <row r="90" spans="1:14" ht="31.5" customHeight="1">
      <c r="A90" s="5" t="s">
        <v>8</v>
      </c>
      <c r="B90" s="44">
        <v>11.176196000000001</v>
      </c>
      <c r="C90" s="44">
        <v>21.390582</v>
      </c>
      <c r="D90" s="55">
        <f t="shared" si="30"/>
        <v>91.39412014606756</v>
      </c>
      <c r="E90" s="44">
        <v>13.670285450000003</v>
      </c>
      <c r="F90" s="55">
        <f t="shared" si="31"/>
        <v>-36.09203597171875</v>
      </c>
      <c r="G90" s="44">
        <v>12.118394</v>
      </c>
      <c r="H90" s="55">
        <f t="shared" si="32"/>
        <v>-11.352297328948625</v>
      </c>
      <c r="I90" s="44">
        <v>11.206067169999999</v>
      </c>
      <c r="J90" s="55">
        <f t="shared" si="33"/>
        <v>-7.528446673709416</v>
      </c>
      <c r="K90" s="44">
        <v>10.0449058</v>
      </c>
      <c r="L90" s="55">
        <f t="shared" si="34"/>
        <v>-10.361899071143963</v>
      </c>
      <c r="M90" s="44">
        <v>8.657606045454445</v>
      </c>
      <c r="N90" s="55">
        <f t="shared" si="35"/>
        <v>-13.810978242778098</v>
      </c>
    </row>
    <row r="91" spans="1:14" ht="31.5" customHeight="1">
      <c r="A91" s="5" t="s">
        <v>314</v>
      </c>
      <c r="B91" s="6">
        <v>0</v>
      </c>
      <c r="C91" s="6">
        <v>0</v>
      </c>
      <c r="D91" s="55" t="e">
        <f t="shared" si="30"/>
        <v>#DIV/0!</v>
      </c>
      <c r="E91" s="6">
        <v>0</v>
      </c>
      <c r="F91" s="55" t="e">
        <f t="shared" si="31"/>
        <v>#DIV/0!</v>
      </c>
      <c r="G91" s="6">
        <v>0</v>
      </c>
      <c r="H91" s="55" t="e">
        <f t="shared" si="32"/>
        <v>#DIV/0!</v>
      </c>
      <c r="I91" s="6">
        <v>0</v>
      </c>
      <c r="J91" s="55" t="e">
        <f t="shared" si="33"/>
        <v>#DIV/0!</v>
      </c>
      <c r="K91" s="6">
        <v>0</v>
      </c>
      <c r="L91" s="55" t="e">
        <f t="shared" si="34"/>
        <v>#DIV/0!</v>
      </c>
      <c r="M91" s="6">
        <v>0</v>
      </c>
      <c r="N91" s="55" t="e">
        <f t="shared" si="35"/>
        <v>#DIV/0!</v>
      </c>
    </row>
    <row r="92" spans="1:14" ht="31.5" customHeight="1">
      <c r="A92" s="5" t="s">
        <v>9</v>
      </c>
      <c r="B92" s="46">
        <v>0</v>
      </c>
      <c r="C92" s="46">
        <v>0</v>
      </c>
      <c r="D92" s="55" t="e">
        <f t="shared" si="30"/>
        <v>#DIV/0!</v>
      </c>
      <c r="E92" s="46">
        <v>0</v>
      </c>
      <c r="F92" s="55" t="e">
        <f t="shared" si="31"/>
        <v>#DIV/0!</v>
      </c>
      <c r="G92" s="46">
        <v>0</v>
      </c>
      <c r="H92" s="55" t="e">
        <f t="shared" si="32"/>
        <v>#DIV/0!</v>
      </c>
      <c r="I92" s="46">
        <v>0</v>
      </c>
      <c r="J92" s="55" t="e">
        <f t="shared" si="33"/>
        <v>#DIV/0!</v>
      </c>
      <c r="K92" s="46">
        <v>0</v>
      </c>
      <c r="L92" s="55" t="e">
        <f t="shared" si="34"/>
        <v>#DIV/0!</v>
      </c>
      <c r="M92" s="46">
        <v>0</v>
      </c>
      <c r="N92" s="55" t="e">
        <f t="shared" si="35"/>
        <v>#DIV/0!</v>
      </c>
    </row>
    <row r="93" spans="1:14" ht="31.5" customHeight="1">
      <c r="A93" s="5" t="s">
        <v>10</v>
      </c>
      <c r="B93" s="44">
        <v>19.901067</v>
      </c>
      <c r="C93" s="44">
        <v>19.779612</v>
      </c>
      <c r="D93" s="55">
        <f t="shared" si="30"/>
        <v>-0.6102939103717452</v>
      </c>
      <c r="E93" s="44">
        <v>22.078433659999995</v>
      </c>
      <c r="F93" s="55">
        <f t="shared" si="31"/>
        <v>11.62217772522532</v>
      </c>
      <c r="G93" s="44">
        <v>22.573704160000002</v>
      </c>
      <c r="H93" s="55">
        <f t="shared" si="32"/>
        <v>2.2432320500040737</v>
      </c>
      <c r="I93" s="44">
        <v>22.172721160000002</v>
      </c>
      <c r="J93" s="55">
        <f t="shared" si="33"/>
        <v>-1.7763278775954332</v>
      </c>
      <c r="K93" s="44">
        <v>22.477795934512432</v>
      </c>
      <c r="L93" s="55">
        <f t="shared" si="34"/>
        <v>1.3759013713787687</v>
      </c>
      <c r="M93" s="44">
        <v>22.58129014</v>
      </c>
      <c r="N93" s="55">
        <f t="shared" si="35"/>
        <v>0.46042861937661206</v>
      </c>
    </row>
    <row r="94" spans="1:14" ht="31.5" customHeight="1">
      <c r="A94" s="5" t="s">
        <v>11</v>
      </c>
      <c r="B94" s="44">
        <v>0.70348</v>
      </c>
      <c r="C94" s="44">
        <v>0.85555</v>
      </c>
      <c r="D94" s="55">
        <f t="shared" si="30"/>
        <v>21.616819241485192</v>
      </c>
      <c r="E94" s="44">
        <v>0.8220000000000001</v>
      </c>
      <c r="F94" s="55">
        <f t="shared" si="31"/>
        <v>-3.9214540354158105</v>
      </c>
      <c r="G94" s="44">
        <v>1.0427600000000001</v>
      </c>
      <c r="H94" s="55">
        <f t="shared" si="32"/>
        <v>26.856447688564483</v>
      </c>
      <c r="I94" s="44">
        <v>0.9357070000000001</v>
      </c>
      <c r="J94" s="55">
        <f t="shared" si="33"/>
        <v>-10.266312478422652</v>
      </c>
      <c r="K94" s="44">
        <v>0.8686010000000001</v>
      </c>
      <c r="L94" s="55">
        <f t="shared" si="34"/>
        <v>-7.171689428421503</v>
      </c>
      <c r="M94" s="44">
        <v>0.7020039999999999</v>
      </c>
      <c r="N94" s="55">
        <f t="shared" si="35"/>
        <v>-19.179922657238503</v>
      </c>
    </row>
    <row r="95" spans="1:14" ht="31.5" customHeight="1">
      <c r="A95" s="3" t="s">
        <v>3</v>
      </c>
      <c r="B95" s="44">
        <f>SUM(B86:B94)</f>
        <v>364.52208900000005</v>
      </c>
      <c r="C95" s="44">
        <f>SUM(C86:C94)</f>
        <v>382.12264899999997</v>
      </c>
      <c r="D95" s="55">
        <f t="shared" si="30"/>
        <v>4.828393266450284</v>
      </c>
      <c r="E95" s="44">
        <f>SUM(E86:E94)</f>
        <v>375.3900380899999</v>
      </c>
      <c r="F95" s="55">
        <f t="shared" si="31"/>
        <v>-1.761897895248827</v>
      </c>
      <c r="G95" s="44">
        <f>SUM(G86:G94)</f>
        <v>345.65290206</v>
      </c>
      <c r="H95" s="55">
        <f t="shared" si="32"/>
        <v>-7.921663606552724</v>
      </c>
      <c r="I95" s="44">
        <f>SUM(I86:I94)</f>
        <v>356.98727304999994</v>
      </c>
      <c r="J95" s="55">
        <f t="shared" si="33"/>
        <v>3.2791192906091955</v>
      </c>
      <c r="K95" s="44">
        <f>SUM(K86:K94)</f>
        <v>366.33746245565254</v>
      </c>
      <c r="L95" s="55">
        <f t="shared" si="34"/>
        <v>2.6191940473863906</v>
      </c>
      <c r="M95" s="44">
        <f>SUM(M86:M94)</f>
        <v>354.1626692994544</v>
      </c>
      <c r="N95" s="55">
        <f t="shared" si="35"/>
        <v>-3.3233819644290286</v>
      </c>
    </row>
    <row r="97" spans="1:14" ht="31.5" customHeight="1">
      <c r="A97" s="244" t="s">
        <v>187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</row>
    <row r="98" spans="1:14" ht="31.5" customHeight="1">
      <c r="A98" s="244" t="s">
        <v>318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</row>
    <row r="99" spans="1:14" ht="31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31.5" customHeight="1">
      <c r="A100" s="1"/>
      <c r="B100" s="1"/>
      <c r="C100" s="1"/>
      <c r="D100" s="1" t="s">
        <v>59</v>
      </c>
      <c r="E100" s="1"/>
      <c r="F100" s="117" t="s">
        <v>59</v>
      </c>
      <c r="G100" s="1"/>
      <c r="H100" s="117" t="s">
        <v>59</v>
      </c>
      <c r="I100" s="1"/>
      <c r="J100" s="117" t="s">
        <v>59</v>
      </c>
      <c r="K100" s="1"/>
      <c r="L100" s="117" t="s">
        <v>59</v>
      </c>
      <c r="M100" s="1"/>
      <c r="N100" s="117" t="s">
        <v>0</v>
      </c>
    </row>
    <row r="101" spans="1:14" ht="31.5" customHeight="1">
      <c r="A101" s="3" t="s">
        <v>1</v>
      </c>
      <c r="B101" s="3">
        <v>2557</v>
      </c>
      <c r="C101" s="3">
        <v>2558</v>
      </c>
      <c r="D101" s="4" t="s">
        <v>2</v>
      </c>
      <c r="E101" s="3">
        <v>2559</v>
      </c>
      <c r="F101" s="4" t="s">
        <v>2</v>
      </c>
      <c r="G101" s="3">
        <v>2560</v>
      </c>
      <c r="H101" s="4" t="s">
        <v>2</v>
      </c>
      <c r="I101" s="3">
        <v>2561</v>
      </c>
      <c r="J101" s="4" t="s">
        <v>2</v>
      </c>
      <c r="K101" s="3">
        <v>2562</v>
      </c>
      <c r="L101" s="4" t="s">
        <v>2</v>
      </c>
      <c r="M101" s="3">
        <v>2563</v>
      </c>
      <c r="N101" s="4" t="s">
        <v>2</v>
      </c>
    </row>
    <row r="102" spans="1:14" ht="31.5" customHeight="1">
      <c r="A102" s="5" t="s">
        <v>4</v>
      </c>
      <c r="B102" s="44">
        <v>195.610013</v>
      </c>
      <c r="C102" s="44">
        <v>194.180834</v>
      </c>
      <c r="D102" s="55">
        <f aca="true" t="shared" si="36" ref="D102:D111">(C102-B102)/B102*100</f>
        <v>-0.7306267087666952</v>
      </c>
      <c r="E102" s="44">
        <v>198.51613987</v>
      </c>
      <c r="F102" s="55">
        <f aca="true" t="shared" si="37" ref="F102:F111">(E102-C102)/C102*100</f>
        <v>2.2326126532137485</v>
      </c>
      <c r="G102" s="44">
        <v>179.41567599999996</v>
      </c>
      <c r="H102" s="55">
        <f aca="true" t="shared" si="38" ref="H102:H111">(G102-E102)/E102*100</f>
        <v>-9.621617608778879</v>
      </c>
      <c r="I102" s="44">
        <v>160.97338473</v>
      </c>
      <c r="J102" s="55">
        <f aca="true" t="shared" si="39" ref="J102:J111">(I102-G102)/G102*100</f>
        <v>-10.279085797385939</v>
      </c>
      <c r="K102" s="44">
        <v>173.89230351238982</v>
      </c>
      <c r="L102" s="55">
        <f aca="true" t="shared" si="40" ref="L102:L111">(K102-I102)/I102*100</f>
        <v>8.025499870092608</v>
      </c>
      <c r="M102" s="44">
        <v>149.12713972</v>
      </c>
      <c r="N102" s="55">
        <f aca="true" t="shared" si="41" ref="N102:N111">(M102-K102)/K102*100</f>
        <v>-14.241667567895147</v>
      </c>
    </row>
    <row r="103" spans="1:14" ht="31.5" customHeight="1">
      <c r="A103" s="5" t="s">
        <v>5</v>
      </c>
      <c r="B103" s="44">
        <v>100.544774</v>
      </c>
      <c r="C103" s="44">
        <v>94.880987</v>
      </c>
      <c r="D103" s="55">
        <f t="shared" si="36"/>
        <v>-5.63309933940475</v>
      </c>
      <c r="E103" s="44">
        <v>115.34154650999999</v>
      </c>
      <c r="F103" s="55">
        <f t="shared" si="37"/>
        <v>21.56444632052571</v>
      </c>
      <c r="G103" s="44">
        <v>101.68579500000001</v>
      </c>
      <c r="H103" s="55">
        <f t="shared" si="38"/>
        <v>-11.839403860269929</v>
      </c>
      <c r="I103" s="44">
        <v>111.42247110999999</v>
      </c>
      <c r="J103" s="55">
        <f t="shared" si="39"/>
        <v>9.575256907810942</v>
      </c>
      <c r="K103" s="44">
        <v>134.77919041999996</v>
      </c>
      <c r="L103" s="55">
        <f t="shared" si="40"/>
        <v>20.96230596693681</v>
      </c>
      <c r="M103" s="44">
        <v>133.29482945999996</v>
      </c>
      <c r="N103" s="55">
        <f t="shared" si="41"/>
        <v>-1.1013279983166737</v>
      </c>
    </row>
    <row r="104" spans="1:14" ht="31.5" customHeight="1">
      <c r="A104" s="5" t="s">
        <v>6</v>
      </c>
      <c r="B104" s="46">
        <v>0</v>
      </c>
      <c r="C104" s="46">
        <v>0</v>
      </c>
      <c r="D104" s="55" t="e">
        <f t="shared" si="36"/>
        <v>#DIV/0!</v>
      </c>
      <c r="E104" s="46">
        <v>0.390029</v>
      </c>
      <c r="F104" s="55" t="e">
        <f t="shared" si="37"/>
        <v>#DIV/0!</v>
      </c>
      <c r="G104" s="46">
        <v>0</v>
      </c>
      <c r="H104" s="55">
        <f t="shared" si="38"/>
        <v>-100</v>
      </c>
      <c r="I104" s="46">
        <v>0</v>
      </c>
      <c r="J104" s="55" t="e">
        <f t="shared" si="39"/>
        <v>#DIV/0!</v>
      </c>
      <c r="K104" s="46">
        <v>0</v>
      </c>
      <c r="L104" s="55" t="e">
        <f t="shared" si="40"/>
        <v>#DIV/0!</v>
      </c>
      <c r="M104" s="46">
        <v>0</v>
      </c>
      <c r="N104" s="55" t="e">
        <f t="shared" si="41"/>
        <v>#DIV/0!</v>
      </c>
    </row>
    <row r="105" spans="1:14" ht="31.5" customHeight="1">
      <c r="A105" s="5" t="s">
        <v>7</v>
      </c>
      <c r="B105" s="44">
        <v>323.129024</v>
      </c>
      <c r="C105" s="44">
        <v>329.05248600000004</v>
      </c>
      <c r="D105" s="55">
        <f t="shared" si="36"/>
        <v>1.833156900198488</v>
      </c>
      <c r="E105" s="44">
        <v>361.815394923</v>
      </c>
      <c r="F105" s="55">
        <f t="shared" si="37"/>
        <v>9.95674256142831</v>
      </c>
      <c r="G105" s="44">
        <v>345.07485120000007</v>
      </c>
      <c r="H105" s="55">
        <f t="shared" si="38"/>
        <v>-4.626819078984344</v>
      </c>
      <c r="I105" s="44">
        <v>357.24145353</v>
      </c>
      <c r="J105" s="55">
        <f t="shared" si="39"/>
        <v>3.5257864453727916</v>
      </c>
      <c r="K105" s="44">
        <v>386.96618383000003</v>
      </c>
      <c r="L105" s="55">
        <f t="shared" si="40"/>
        <v>8.320627409356302</v>
      </c>
      <c r="M105" s="44">
        <v>418.398075819</v>
      </c>
      <c r="N105" s="55">
        <f t="shared" si="41"/>
        <v>8.122645673557988</v>
      </c>
    </row>
    <row r="106" spans="1:14" ht="31.5" customHeight="1">
      <c r="A106" s="5" t="s">
        <v>8</v>
      </c>
      <c r="B106" s="44">
        <v>14.161457</v>
      </c>
      <c r="C106" s="44">
        <v>24.306758000000002</v>
      </c>
      <c r="D106" s="55">
        <f t="shared" si="36"/>
        <v>71.6402344758735</v>
      </c>
      <c r="E106" s="44">
        <v>13.350213710000002</v>
      </c>
      <c r="F106" s="55">
        <f t="shared" si="37"/>
        <v>-45.07612364429678</v>
      </c>
      <c r="G106" s="44">
        <v>15.73047</v>
      </c>
      <c r="H106" s="55">
        <f t="shared" si="38"/>
        <v>17.829349714582197</v>
      </c>
      <c r="I106" s="44">
        <v>13.92304684</v>
      </c>
      <c r="J106" s="55">
        <f t="shared" si="39"/>
        <v>-11.489950141349881</v>
      </c>
      <c r="K106" s="44">
        <v>13.62051769</v>
      </c>
      <c r="L106" s="55">
        <f t="shared" si="40"/>
        <v>-2.1728659931736596</v>
      </c>
      <c r="M106" s="44">
        <v>13.580214263636197</v>
      </c>
      <c r="N106" s="55">
        <f t="shared" si="41"/>
        <v>-0.2959023091566697</v>
      </c>
    </row>
    <row r="107" spans="1:14" ht="31.5" customHeight="1">
      <c r="A107" s="5" t="s">
        <v>314</v>
      </c>
      <c r="B107" s="6">
        <v>0</v>
      </c>
      <c r="C107" s="6">
        <v>0</v>
      </c>
      <c r="D107" s="55" t="e">
        <f t="shared" si="36"/>
        <v>#DIV/0!</v>
      </c>
      <c r="E107" s="6">
        <v>0</v>
      </c>
      <c r="F107" s="55" t="e">
        <f t="shared" si="37"/>
        <v>#DIV/0!</v>
      </c>
      <c r="G107" s="6">
        <v>0</v>
      </c>
      <c r="H107" s="55" t="e">
        <f t="shared" si="38"/>
        <v>#DIV/0!</v>
      </c>
      <c r="I107" s="6">
        <v>0</v>
      </c>
      <c r="J107" s="55" t="e">
        <f t="shared" si="39"/>
        <v>#DIV/0!</v>
      </c>
      <c r="K107" s="6">
        <v>0</v>
      </c>
      <c r="L107" s="55" t="e">
        <f t="shared" si="40"/>
        <v>#DIV/0!</v>
      </c>
      <c r="M107" s="6">
        <v>0</v>
      </c>
      <c r="N107" s="55" t="e">
        <f t="shared" si="41"/>
        <v>#DIV/0!</v>
      </c>
    </row>
    <row r="108" spans="1:14" ht="31.5" customHeight="1">
      <c r="A108" s="5" t="s">
        <v>9</v>
      </c>
      <c r="B108" s="46">
        <v>0</v>
      </c>
      <c r="C108" s="46">
        <v>0</v>
      </c>
      <c r="D108" s="55" t="e">
        <f t="shared" si="36"/>
        <v>#DIV/0!</v>
      </c>
      <c r="E108" s="46">
        <v>0</v>
      </c>
      <c r="F108" s="55" t="e">
        <f t="shared" si="37"/>
        <v>#DIV/0!</v>
      </c>
      <c r="G108" s="46">
        <v>0</v>
      </c>
      <c r="H108" s="55" t="e">
        <f t="shared" si="38"/>
        <v>#DIV/0!</v>
      </c>
      <c r="I108" s="46">
        <v>0</v>
      </c>
      <c r="J108" s="55" t="e">
        <f t="shared" si="39"/>
        <v>#DIV/0!</v>
      </c>
      <c r="K108" s="46">
        <v>0</v>
      </c>
      <c r="L108" s="55" t="e">
        <f t="shared" si="40"/>
        <v>#DIV/0!</v>
      </c>
      <c r="M108" s="46">
        <v>0</v>
      </c>
      <c r="N108" s="55" t="e">
        <f t="shared" si="41"/>
        <v>#DIV/0!</v>
      </c>
    </row>
    <row r="109" spans="1:14" ht="31.5" customHeight="1">
      <c r="A109" s="5" t="s">
        <v>10</v>
      </c>
      <c r="B109" s="44">
        <v>27.119643</v>
      </c>
      <c r="C109" s="44">
        <v>29.568968</v>
      </c>
      <c r="D109" s="55">
        <f t="shared" si="36"/>
        <v>9.031553254591152</v>
      </c>
      <c r="E109" s="44">
        <v>29.888129869999997</v>
      </c>
      <c r="F109" s="55">
        <f t="shared" si="37"/>
        <v>1.0793811606816814</v>
      </c>
      <c r="G109" s="44">
        <v>31.324313540000002</v>
      </c>
      <c r="H109" s="55">
        <f t="shared" si="38"/>
        <v>4.80519750230865</v>
      </c>
      <c r="I109" s="44">
        <v>32.290103450000004</v>
      </c>
      <c r="J109" s="55">
        <f t="shared" si="39"/>
        <v>3.083195769850545</v>
      </c>
      <c r="K109" s="44">
        <v>34.02596251591079</v>
      </c>
      <c r="L109" s="55">
        <f t="shared" si="40"/>
        <v>5.375823798764532</v>
      </c>
      <c r="M109" s="44">
        <v>30.25304937</v>
      </c>
      <c r="N109" s="55">
        <f t="shared" si="41"/>
        <v>-11.088336278941558</v>
      </c>
    </row>
    <row r="110" spans="1:14" ht="31.5" customHeight="1">
      <c r="A110" s="5" t="s">
        <v>11</v>
      </c>
      <c r="B110" s="44">
        <v>0.7550999999999999</v>
      </c>
      <c r="C110" s="44">
        <v>0.7891999999999999</v>
      </c>
      <c r="D110" s="55">
        <f t="shared" si="36"/>
        <v>4.51595815123825</v>
      </c>
      <c r="E110" s="44">
        <v>1.0161</v>
      </c>
      <c r="F110" s="55">
        <f t="shared" si="37"/>
        <v>28.750633552965045</v>
      </c>
      <c r="G110" s="44">
        <v>2.3309729999999993</v>
      </c>
      <c r="H110" s="55">
        <f t="shared" si="38"/>
        <v>129.4038972542072</v>
      </c>
      <c r="I110" s="44">
        <v>1.4932050000000001</v>
      </c>
      <c r="J110" s="55">
        <f t="shared" si="39"/>
        <v>-35.94069944182105</v>
      </c>
      <c r="K110" s="44">
        <v>1.49401682</v>
      </c>
      <c r="L110" s="55">
        <f t="shared" si="40"/>
        <v>0.054367618645785175</v>
      </c>
      <c r="M110" s="44">
        <v>1.00851401</v>
      </c>
      <c r="N110" s="55">
        <f t="shared" si="41"/>
        <v>-32.49647550822084</v>
      </c>
    </row>
    <row r="111" spans="1:14" ht="31.5" customHeight="1">
      <c r="A111" s="3" t="s">
        <v>3</v>
      </c>
      <c r="B111" s="44">
        <f>SUM(B102:B110)</f>
        <v>661.320011</v>
      </c>
      <c r="C111" s="44">
        <f>SUM(C102:C110)</f>
        <v>672.7792330000001</v>
      </c>
      <c r="D111" s="55">
        <f t="shared" si="36"/>
        <v>1.7327801683593798</v>
      </c>
      <c r="E111" s="44">
        <f>SUM(E102:E110)</f>
        <v>720.3175538830001</v>
      </c>
      <c r="F111" s="55">
        <f t="shared" si="37"/>
        <v>7.065961395838741</v>
      </c>
      <c r="G111" s="44">
        <f>SUM(G102:G110)</f>
        <v>675.56207874</v>
      </c>
      <c r="H111" s="55">
        <f t="shared" si="38"/>
        <v>-6.21329785755432</v>
      </c>
      <c r="I111" s="44">
        <f>SUM(I102:I110)</f>
        <v>677.3436646599998</v>
      </c>
      <c r="J111" s="55">
        <f t="shared" si="39"/>
        <v>0.2637190535209946</v>
      </c>
      <c r="K111" s="44">
        <f>SUM(K102:K110)</f>
        <v>744.7781747883006</v>
      </c>
      <c r="L111" s="55">
        <f t="shared" si="40"/>
        <v>9.955730546642117</v>
      </c>
      <c r="M111" s="44">
        <f>SUM(M102:M110)</f>
        <v>745.6618226426361</v>
      </c>
      <c r="N111" s="55">
        <f t="shared" si="41"/>
        <v>0.11864577725934601</v>
      </c>
    </row>
    <row r="113" spans="1:14" ht="31.5" customHeight="1">
      <c r="A113" s="244" t="s">
        <v>188</v>
      </c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</row>
    <row r="114" spans="1:14" ht="31.5" customHeight="1">
      <c r="A114" s="244" t="s">
        <v>318</v>
      </c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</row>
    <row r="115" spans="1:14" ht="31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31.5" customHeight="1">
      <c r="A116" s="1"/>
      <c r="B116" s="1"/>
      <c r="C116" s="1"/>
      <c r="D116" s="1" t="s">
        <v>59</v>
      </c>
      <c r="E116" s="1"/>
      <c r="F116" s="117" t="s">
        <v>59</v>
      </c>
      <c r="G116" s="1"/>
      <c r="H116" s="117" t="s">
        <v>59</v>
      </c>
      <c r="I116" s="1"/>
      <c r="J116" s="117" t="s">
        <v>59</v>
      </c>
      <c r="K116" s="1"/>
      <c r="L116" s="117" t="s">
        <v>59</v>
      </c>
      <c r="M116" s="1"/>
      <c r="N116" s="117" t="s">
        <v>0</v>
      </c>
    </row>
    <row r="117" spans="1:14" ht="31.5" customHeight="1">
      <c r="A117" s="3" t="s">
        <v>1</v>
      </c>
      <c r="B117" s="3">
        <v>2557</v>
      </c>
      <c r="C117" s="3">
        <v>2558</v>
      </c>
      <c r="D117" s="4" t="s">
        <v>2</v>
      </c>
      <c r="E117" s="3">
        <v>2559</v>
      </c>
      <c r="F117" s="4" t="s">
        <v>2</v>
      </c>
      <c r="G117" s="3">
        <v>2560</v>
      </c>
      <c r="H117" s="4" t="s">
        <v>2</v>
      </c>
      <c r="I117" s="3">
        <v>2561</v>
      </c>
      <c r="J117" s="4" t="s">
        <v>2</v>
      </c>
      <c r="K117" s="3">
        <v>2562</v>
      </c>
      <c r="L117" s="4" t="s">
        <v>2</v>
      </c>
      <c r="M117" s="3">
        <v>2563</v>
      </c>
      <c r="N117" s="4" t="s">
        <v>2</v>
      </c>
    </row>
    <row r="118" spans="1:14" ht="31.5" customHeight="1">
      <c r="A118" s="5" t="s">
        <v>4</v>
      </c>
      <c r="B118" s="44">
        <v>161.89116899999996</v>
      </c>
      <c r="C118" s="44">
        <v>158.99049599999998</v>
      </c>
      <c r="D118" s="55">
        <f aca="true" t="shared" si="42" ref="D118:D127">(C118-B118)/B118*100</f>
        <v>-1.7917425749146232</v>
      </c>
      <c r="E118" s="44">
        <v>157.75368356999996</v>
      </c>
      <c r="F118" s="55">
        <f aca="true" t="shared" si="43" ref="F118:F127">(E118-C118)/C118*100</f>
        <v>-0.7779159516553837</v>
      </c>
      <c r="G118" s="44">
        <v>159.19464899999997</v>
      </c>
      <c r="H118" s="55">
        <f aca="true" t="shared" si="44" ref="H118:H127">(G118-E118)/E118*100</f>
        <v>0.9134274378833169</v>
      </c>
      <c r="I118" s="44">
        <v>136.82844540000002</v>
      </c>
      <c r="J118" s="55">
        <f aca="true" t="shared" si="45" ref="J118:J127">(I118-G118)/G118*100</f>
        <v>-14.04959509662913</v>
      </c>
      <c r="K118" s="44">
        <v>125.55365610411205</v>
      </c>
      <c r="L118" s="55">
        <f aca="true" t="shared" si="46" ref="L118:L127">(K118-I118)/I118*100</f>
        <v>-8.240091643903138</v>
      </c>
      <c r="M118" s="44">
        <v>129.67389777</v>
      </c>
      <c r="N118" s="55">
        <f aca="true" t="shared" si="47" ref="N118:N127">(M118-K118)/K118*100</f>
        <v>3.2816580526108647</v>
      </c>
    </row>
    <row r="119" spans="1:14" ht="31.5" customHeight="1">
      <c r="A119" s="5" t="s">
        <v>5</v>
      </c>
      <c r="B119" s="44">
        <v>94.865177</v>
      </c>
      <c r="C119" s="44">
        <v>102.065842</v>
      </c>
      <c r="D119" s="55">
        <f t="shared" si="42"/>
        <v>7.5904196120353</v>
      </c>
      <c r="E119" s="44">
        <v>110.76611732000002</v>
      </c>
      <c r="F119" s="55">
        <f t="shared" si="43"/>
        <v>8.524179245001493</v>
      </c>
      <c r="G119" s="44">
        <v>133.48764400000002</v>
      </c>
      <c r="H119" s="55">
        <f t="shared" si="44"/>
        <v>20.51306593545947</v>
      </c>
      <c r="I119" s="44">
        <v>110.30894961999999</v>
      </c>
      <c r="J119" s="55">
        <f t="shared" si="45"/>
        <v>-17.36392499368707</v>
      </c>
      <c r="K119" s="44">
        <v>129.29280045000002</v>
      </c>
      <c r="L119" s="55">
        <f t="shared" si="46"/>
        <v>17.209710449965232</v>
      </c>
      <c r="M119" s="44">
        <v>133.07557018</v>
      </c>
      <c r="N119" s="55">
        <f t="shared" si="47"/>
        <v>2.925738878602798</v>
      </c>
    </row>
    <row r="120" spans="1:14" ht="31.5" customHeight="1">
      <c r="A120" s="5" t="s">
        <v>6</v>
      </c>
      <c r="B120" s="46">
        <v>0</v>
      </c>
      <c r="C120" s="46">
        <v>0</v>
      </c>
      <c r="D120" s="55" t="e">
        <f t="shared" si="42"/>
        <v>#DIV/0!</v>
      </c>
      <c r="E120" s="46">
        <v>0.033856000000000004</v>
      </c>
      <c r="F120" s="55" t="e">
        <f t="shared" si="43"/>
        <v>#DIV/0!</v>
      </c>
      <c r="G120" s="46">
        <v>0</v>
      </c>
      <c r="H120" s="55">
        <f t="shared" si="44"/>
        <v>-100</v>
      </c>
      <c r="I120" s="46">
        <v>0</v>
      </c>
      <c r="J120" s="55" t="e">
        <f t="shared" si="45"/>
        <v>#DIV/0!</v>
      </c>
      <c r="K120" s="46">
        <v>0</v>
      </c>
      <c r="L120" s="55" t="e">
        <f t="shared" si="46"/>
        <v>#DIV/0!</v>
      </c>
      <c r="M120" s="46">
        <v>0</v>
      </c>
      <c r="N120" s="55" t="e">
        <f t="shared" si="47"/>
        <v>#DIV/0!</v>
      </c>
    </row>
    <row r="121" spans="1:14" ht="31.5" customHeight="1">
      <c r="A121" s="5" t="s">
        <v>7</v>
      </c>
      <c r="B121" s="44">
        <v>293.42432499999995</v>
      </c>
      <c r="C121" s="44">
        <v>331.221782</v>
      </c>
      <c r="D121" s="55">
        <f t="shared" si="42"/>
        <v>12.881500877611312</v>
      </c>
      <c r="E121" s="44">
        <v>358.85973814000005</v>
      </c>
      <c r="F121" s="55">
        <f t="shared" si="43"/>
        <v>8.344244745353139</v>
      </c>
      <c r="G121" s="44">
        <v>360.7660581999999</v>
      </c>
      <c r="H121" s="55">
        <f t="shared" si="44"/>
        <v>0.5312159201476563</v>
      </c>
      <c r="I121" s="44">
        <v>368.58061637</v>
      </c>
      <c r="J121" s="55">
        <f t="shared" si="45"/>
        <v>2.1661012704437552</v>
      </c>
      <c r="K121" s="44">
        <v>365.78198696000004</v>
      </c>
      <c r="L121" s="55">
        <f t="shared" si="46"/>
        <v>-0.7592991290650309</v>
      </c>
      <c r="M121" s="44">
        <v>354.4942103549997</v>
      </c>
      <c r="N121" s="55">
        <f t="shared" si="47"/>
        <v>-3.0859301462088364</v>
      </c>
    </row>
    <row r="122" spans="1:14" ht="31.5" customHeight="1">
      <c r="A122" s="5" t="s">
        <v>8</v>
      </c>
      <c r="B122" s="44">
        <v>26.487695000000002</v>
      </c>
      <c r="C122" s="44">
        <v>30.239020000000004</v>
      </c>
      <c r="D122" s="55">
        <f t="shared" si="42"/>
        <v>14.162519615240212</v>
      </c>
      <c r="E122" s="44">
        <v>20.37735538</v>
      </c>
      <c r="F122" s="55">
        <f t="shared" si="43"/>
        <v>-32.612381684327076</v>
      </c>
      <c r="G122" s="44">
        <v>20.755671</v>
      </c>
      <c r="H122" s="55">
        <f t="shared" si="44"/>
        <v>1.8565491593247103</v>
      </c>
      <c r="I122" s="44">
        <v>19.66982858</v>
      </c>
      <c r="J122" s="55">
        <f t="shared" si="45"/>
        <v>-5.23154573032112</v>
      </c>
      <c r="K122" s="44">
        <v>19.53652033</v>
      </c>
      <c r="L122" s="55">
        <f t="shared" si="46"/>
        <v>-0.6777295971737566</v>
      </c>
      <c r="M122" s="44">
        <v>20.89608970909098</v>
      </c>
      <c r="N122" s="55">
        <f t="shared" si="47"/>
        <v>6.959117366480284</v>
      </c>
    </row>
    <row r="123" spans="1:14" ht="31.5" customHeight="1">
      <c r="A123" s="5" t="s">
        <v>314</v>
      </c>
      <c r="B123" s="6">
        <v>0</v>
      </c>
      <c r="C123" s="6">
        <v>0</v>
      </c>
      <c r="D123" s="55" t="e">
        <f t="shared" si="42"/>
        <v>#DIV/0!</v>
      </c>
      <c r="E123" s="6">
        <v>0</v>
      </c>
      <c r="F123" s="55" t="e">
        <f t="shared" si="43"/>
        <v>#DIV/0!</v>
      </c>
      <c r="G123" s="6">
        <v>0</v>
      </c>
      <c r="H123" s="55" t="e">
        <f t="shared" si="44"/>
        <v>#DIV/0!</v>
      </c>
      <c r="I123" s="6">
        <v>0</v>
      </c>
      <c r="J123" s="55" t="e">
        <f t="shared" si="45"/>
        <v>#DIV/0!</v>
      </c>
      <c r="K123" s="6">
        <v>0</v>
      </c>
      <c r="L123" s="55" t="e">
        <f t="shared" si="46"/>
        <v>#DIV/0!</v>
      </c>
      <c r="M123" s="6">
        <v>0</v>
      </c>
      <c r="N123" s="55" t="e">
        <f t="shared" si="47"/>
        <v>#DIV/0!</v>
      </c>
    </row>
    <row r="124" spans="1:14" ht="31.5" customHeight="1">
      <c r="A124" s="5" t="s">
        <v>9</v>
      </c>
      <c r="B124" s="46">
        <v>0</v>
      </c>
      <c r="C124" s="46">
        <v>0</v>
      </c>
      <c r="D124" s="55" t="e">
        <f t="shared" si="42"/>
        <v>#DIV/0!</v>
      </c>
      <c r="E124" s="46">
        <v>0</v>
      </c>
      <c r="F124" s="55" t="e">
        <f t="shared" si="43"/>
        <v>#DIV/0!</v>
      </c>
      <c r="G124" s="46">
        <v>0</v>
      </c>
      <c r="H124" s="55" t="e">
        <f t="shared" si="44"/>
        <v>#DIV/0!</v>
      </c>
      <c r="I124" s="46">
        <v>0</v>
      </c>
      <c r="J124" s="55" t="e">
        <f t="shared" si="45"/>
        <v>#DIV/0!</v>
      </c>
      <c r="K124" s="46">
        <v>0</v>
      </c>
      <c r="L124" s="55" t="e">
        <f t="shared" si="46"/>
        <v>#DIV/0!</v>
      </c>
      <c r="M124" s="46">
        <v>0</v>
      </c>
      <c r="N124" s="55" t="e">
        <f t="shared" si="47"/>
        <v>#DIV/0!</v>
      </c>
    </row>
    <row r="125" spans="1:14" ht="31.5" customHeight="1">
      <c r="A125" s="5" t="s">
        <v>10</v>
      </c>
      <c r="B125" s="44">
        <v>26.138097</v>
      </c>
      <c r="C125" s="44">
        <v>29.104699</v>
      </c>
      <c r="D125" s="55">
        <f t="shared" si="42"/>
        <v>11.349724503662229</v>
      </c>
      <c r="E125" s="44">
        <v>27.6841499</v>
      </c>
      <c r="F125" s="55">
        <f t="shared" si="43"/>
        <v>-4.880823883456066</v>
      </c>
      <c r="G125" s="44">
        <v>31.53881485</v>
      </c>
      <c r="H125" s="55">
        <f t="shared" si="44"/>
        <v>13.923725178211088</v>
      </c>
      <c r="I125" s="44">
        <v>34.40142705</v>
      </c>
      <c r="J125" s="55">
        <f t="shared" si="45"/>
        <v>9.076473588543866</v>
      </c>
      <c r="K125" s="44">
        <v>35.94481427647068</v>
      </c>
      <c r="L125" s="55">
        <f t="shared" si="46"/>
        <v>4.486404660560956</v>
      </c>
      <c r="M125" s="44">
        <v>36.03578175</v>
      </c>
      <c r="N125" s="55">
        <f t="shared" si="47"/>
        <v>0.25307537501693234</v>
      </c>
    </row>
    <row r="126" spans="1:14" ht="31.5" customHeight="1">
      <c r="A126" s="5" t="s">
        <v>11</v>
      </c>
      <c r="B126" s="44">
        <v>0.7825</v>
      </c>
      <c r="C126" s="44">
        <v>0.9219899999999999</v>
      </c>
      <c r="D126" s="55">
        <f t="shared" si="42"/>
        <v>17.82619808306708</v>
      </c>
      <c r="E126" s="44">
        <v>1.1232999999999997</v>
      </c>
      <c r="F126" s="55">
        <f t="shared" si="43"/>
        <v>21.83429321359233</v>
      </c>
      <c r="G126" s="44">
        <v>1.384432</v>
      </c>
      <c r="H126" s="55">
        <f t="shared" si="44"/>
        <v>23.24686192468623</v>
      </c>
      <c r="I126" s="44">
        <v>1.25359883</v>
      </c>
      <c r="J126" s="55">
        <f t="shared" si="45"/>
        <v>-9.450313919354656</v>
      </c>
      <c r="K126" s="44">
        <v>1.4174015</v>
      </c>
      <c r="L126" s="55">
        <f t="shared" si="46"/>
        <v>13.066594039498261</v>
      </c>
      <c r="M126" s="44">
        <v>1.060505</v>
      </c>
      <c r="N126" s="55">
        <f t="shared" si="47"/>
        <v>-25.179633293742103</v>
      </c>
    </row>
    <row r="127" spans="1:14" ht="31.5" customHeight="1">
      <c r="A127" s="3" t="s">
        <v>3</v>
      </c>
      <c r="B127" s="44">
        <f>SUM(B118:B126)</f>
        <v>603.5889629999999</v>
      </c>
      <c r="C127" s="44">
        <f>SUM(C118:C126)</f>
        <v>652.543829</v>
      </c>
      <c r="D127" s="55">
        <f t="shared" si="42"/>
        <v>8.11062974986838</v>
      </c>
      <c r="E127" s="44">
        <f>SUM(E118:E126)</f>
        <v>676.59820031</v>
      </c>
      <c r="F127" s="55">
        <f t="shared" si="43"/>
        <v>3.6862460789587943</v>
      </c>
      <c r="G127" s="44">
        <f>SUM(G118:G126)</f>
        <v>707.1272690499999</v>
      </c>
      <c r="H127" s="55">
        <f t="shared" si="44"/>
        <v>4.512141582110654</v>
      </c>
      <c r="I127" s="44">
        <f>SUM(I118:I126)</f>
        <v>671.04286585</v>
      </c>
      <c r="J127" s="55">
        <f t="shared" si="45"/>
        <v>-5.102957385376749</v>
      </c>
      <c r="K127" s="44">
        <f>SUM(K118:K126)</f>
        <v>677.5271796205828</v>
      </c>
      <c r="L127" s="55">
        <f t="shared" si="46"/>
        <v>0.9663039577016083</v>
      </c>
      <c r="M127" s="44">
        <f>SUM(M118:M126)</f>
        <v>675.2360547640908</v>
      </c>
      <c r="N127" s="55">
        <f t="shared" si="47"/>
        <v>-0.3381598444176193</v>
      </c>
    </row>
    <row r="129" spans="1:14" ht="31.5" customHeight="1">
      <c r="A129" s="244" t="s">
        <v>189</v>
      </c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</row>
    <row r="130" spans="1:14" ht="31.5" customHeight="1">
      <c r="A130" s="244" t="s">
        <v>318</v>
      </c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</row>
    <row r="131" spans="1:14" ht="31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31.5" customHeight="1">
      <c r="A132" s="1"/>
      <c r="B132" s="1"/>
      <c r="C132" s="1"/>
      <c r="D132" s="1" t="s">
        <v>59</v>
      </c>
      <c r="E132" s="1"/>
      <c r="F132" s="117" t="s">
        <v>59</v>
      </c>
      <c r="G132" s="1"/>
      <c r="H132" s="117" t="s">
        <v>59</v>
      </c>
      <c r="I132" s="1"/>
      <c r="J132" s="117" t="s">
        <v>59</v>
      </c>
      <c r="K132" s="1"/>
      <c r="L132" s="117" t="s">
        <v>59</v>
      </c>
      <c r="M132" s="1"/>
      <c r="N132" s="117" t="s">
        <v>0</v>
      </c>
    </row>
    <row r="133" spans="1:14" ht="31.5" customHeight="1">
      <c r="A133" s="3" t="s">
        <v>1</v>
      </c>
      <c r="B133" s="3">
        <v>2557</v>
      </c>
      <c r="C133" s="3">
        <v>2558</v>
      </c>
      <c r="D133" s="4" t="s">
        <v>2</v>
      </c>
      <c r="E133" s="3">
        <v>2559</v>
      </c>
      <c r="F133" s="4" t="s">
        <v>2</v>
      </c>
      <c r="G133" s="3">
        <v>2560</v>
      </c>
      <c r="H133" s="4" t="s">
        <v>2</v>
      </c>
      <c r="I133" s="3">
        <v>2561</v>
      </c>
      <c r="J133" s="4" t="s">
        <v>2</v>
      </c>
      <c r="K133" s="3">
        <v>2562</v>
      </c>
      <c r="L133" s="4" t="s">
        <v>2</v>
      </c>
      <c r="M133" s="3">
        <v>2563</v>
      </c>
      <c r="N133" s="4" t="s">
        <v>2</v>
      </c>
    </row>
    <row r="134" spans="1:14" ht="31.5" customHeight="1">
      <c r="A134" s="5" t="s">
        <v>4</v>
      </c>
      <c r="B134" s="44">
        <v>170.137066</v>
      </c>
      <c r="C134" s="44">
        <v>176.98208300000002</v>
      </c>
      <c r="D134" s="55">
        <f aca="true" t="shared" si="48" ref="D134:D143">(C134-B134)/B134*100</f>
        <v>4.023236770757533</v>
      </c>
      <c r="E134" s="44">
        <v>184.18892388</v>
      </c>
      <c r="F134" s="55">
        <f aca="true" t="shared" si="49" ref="F134:F143">(E134-C134)/C134*100</f>
        <v>4.072073713812029</v>
      </c>
      <c r="G134" s="44">
        <v>140.502222</v>
      </c>
      <c r="H134" s="55">
        <f aca="true" t="shared" si="50" ref="H134:H143">(G134-E134)/E134*100</f>
        <v>-23.71841963117289</v>
      </c>
      <c r="I134" s="44">
        <v>124.54249962</v>
      </c>
      <c r="J134" s="55">
        <f aca="true" t="shared" si="51" ref="J134:J143">(I134-G134)/G134*100</f>
        <v>-11.359053367853491</v>
      </c>
      <c r="K134" s="44">
        <v>122.80031006732888</v>
      </c>
      <c r="L134" s="55">
        <f aca="true" t="shared" si="52" ref="L134:L143">(K134-I134)/I134*100</f>
        <v>-1.3988715161385332</v>
      </c>
      <c r="M134" s="44">
        <v>118.51850325999999</v>
      </c>
      <c r="N134" s="55">
        <f aca="true" t="shared" si="53" ref="N134:N143">(M134-K134)/K134*100</f>
        <v>-3.4868045569113506</v>
      </c>
    </row>
    <row r="135" spans="1:14" ht="31.5" customHeight="1">
      <c r="A135" s="5" t="s">
        <v>5</v>
      </c>
      <c r="B135" s="44">
        <v>64.420858</v>
      </c>
      <c r="C135" s="44">
        <v>88.86112700000001</v>
      </c>
      <c r="D135" s="55">
        <f t="shared" si="48"/>
        <v>37.93844068329549</v>
      </c>
      <c r="E135" s="44">
        <v>95.11622321</v>
      </c>
      <c r="F135" s="55">
        <f t="shared" si="49"/>
        <v>7.03918172228447</v>
      </c>
      <c r="G135" s="44">
        <v>103.29279999999999</v>
      </c>
      <c r="H135" s="55">
        <f t="shared" si="50"/>
        <v>8.596406074647783</v>
      </c>
      <c r="I135" s="44">
        <v>112.72633941000001</v>
      </c>
      <c r="J135" s="55">
        <f t="shared" si="51"/>
        <v>9.132814107082027</v>
      </c>
      <c r="K135" s="44">
        <v>135.20135295</v>
      </c>
      <c r="L135" s="55">
        <f t="shared" si="52"/>
        <v>19.93767708384064</v>
      </c>
      <c r="M135" s="44">
        <v>120.88651389999998</v>
      </c>
      <c r="N135" s="55">
        <f t="shared" si="53"/>
        <v>-10.58779275329731</v>
      </c>
    </row>
    <row r="136" spans="1:14" ht="31.5" customHeight="1">
      <c r="A136" s="5" t="s">
        <v>6</v>
      </c>
      <c r="B136" s="46">
        <v>0</v>
      </c>
      <c r="C136" s="46">
        <v>0.104023</v>
      </c>
      <c r="D136" s="55" t="e">
        <f t="shared" si="48"/>
        <v>#DIV/0!</v>
      </c>
      <c r="E136" s="46">
        <v>0.009937</v>
      </c>
      <c r="F136" s="55">
        <f t="shared" si="49"/>
        <v>-90.44730492294974</v>
      </c>
      <c r="G136" s="46">
        <v>0</v>
      </c>
      <c r="H136" s="55">
        <f t="shared" si="50"/>
        <v>-100</v>
      </c>
      <c r="I136" s="46">
        <v>0</v>
      </c>
      <c r="J136" s="55" t="e">
        <f t="shared" si="51"/>
        <v>#DIV/0!</v>
      </c>
      <c r="K136" s="46">
        <v>0</v>
      </c>
      <c r="L136" s="55" t="e">
        <f t="shared" si="52"/>
        <v>#DIV/0!</v>
      </c>
      <c r="M136" s="46">
        <v>0</v>
      </c>
      <c r="N136" s="55" t="e">
        <f t="shared" si="53"/>
        <v>#DIV/0!</v>
      </c>
    </row>
    <row r="137" spans="1:14" ht="31.5" customHeight="1">
      <c r="A137" s="5" t="s">
        <v>7</v>
      </c>
      <c r="B137" s="44">
        <v>297.47668500000003</v>
      </c>
      <c r="C137" s="44">
        <v>337.9341149999999</v>
      </c>
      <c r="D137" s="55">
        <f t="shared" si="48"/>
        <v>13.600201978854198</v>
      </c>
      <c r="E137" s="44">
        <v>365.94543610000005</v>
      </c>
      <c r="F137" s="55">
        <f t="shared" si="49"/>
        <v>8.288988846243047</v>
      </c>
      <c r="G137" s="44">
        <v>346.65722600000004</v>
      </c>
      <c r="H137" s="55">
        <f t="shared" si="50"/>
        <v>-5.270788537646695</v>
      </c>
      <c r="I137" s="44">
        <v>361.01945843000004</v>
      </c>
      <c r="J137" s="55">
        <f t="shared" si="51"/>
        <v>4.143064489300449</v>
      </c>
      <c r="K137" s="44">
        <v>418.99772010000004</v>
      </c>
      <c r="L137" s="55">
        <f t="shared" si="52"/>
        <v>16.05959466066888</v>
      </c>
      <c r="M137" s="44">
        <v>370.18628396099996</v>
      </c>
      <c r="N137" s="55">
        <f t="shared" si="53"/>
        <v>-11.64957082042129</v>
      </c>
    </row>
    <row r="138" spans="1:14" ht="31.5" customHeight="1">
      <c r="A138" s="5" t="s">
        <v>8</v>
      </c>
      <c r="B138" s="44">
        <v>14.719574999999999</v>
      </c>
      <c r="C138" s="44">
        <v>23.638512000000002</v>
      </c>
      <c r="D138" s="55">
        <f t="shared" si="48"/>
        <v>60.592354059135566</v>
      </c>
      <c r="E138" s="44">
        <v>15.107338770000002</v>
      </c>
      <c r="F138" s="55">
        <f t="shared" si="49"/>
        <v>-36.090144887292396</v>
      </c>
      <c r="G138" s="44">
        <v>15.208632000000001</v>
      </c>
      <c r="H138" s="55">
        <f t="shared" si="50"/>
        <v>0.670490226916382</v>
      </c>
      <c r="I138" s="44">
        <v>16.43581725</v>
      </c>
      <c r="J138" s="55">
        <f t="shared" si="51"/>
        <v>8.06900482568056</v>
      </c>
      <c r="K138" s="44">
        <v>15.892121220000002</v>
      </c>
      <c r="L138" s="55">
        <f t="shared" si="52"/>
        <v>-3.3079951044113596</v>
      </c>
      <c r="M138" s="44">
        <v>14.981054154545381</v>
      </c>
      <c r="N138" s="55">
        <f t="shared" si="53"/>
        <v>-5.732822276160692</v>
      </c>
    </row>
    <row r="139" spans="1:14" ht="31.5" customHeight="1">
      <c r="A139" s="5" t="s">
        <v>314</v>
      </c>
      <c r="B139" s="6">
        <v>0</v>
      </c>
      <c r="C139" s="6">
        <v>0</v>
      </c>
      <c r="D139" s="55" t="e">
        <f t="shared" si="48"/>
        <v>#DIV/0!</v>
      </c>
      <c r="E139" s="6">
        <v>0</v>
      </c>
      <c r="F139" s="55" t="e">
        <f t="shared" si="49"/>
        <v>#DIV/0!</v>
      </c>
      <c r="G139" s="6">
        <v>0</v>
      </c>
      <c r="H139" s="55" t="e">
        <f t="shared" si="50"/>
        <v>#DIV/0!</v>
      </c>
      <c r="I139" s="6">
        <v>0</v>
      </c>
      <c r="J139" s="55" t="e">
        <f t="shared" si="51"/>
        <v>#DIV/0!</v>
      </c>
      <c r="K139" s="6">
        <v>0</v>
      </c>
      <c r="L139" s="55" t="e">
        <f t="shared" si="52"/>
        <v>#DIV/0!</v>
      </c>
      <c r="M139" s="6">
        <v>0</v>
      </c>
      <c r="N139" s="55" t="e">
        <f t="shared" si="53"/>
        <v>#DIV/0!</v>
      </c>
    </row>
    <row r="140" spans="1:14" ht="31.5" customHeight="1">
      <c r="A140" s="5" t="s">
        <v>9</v>
      </c>
      <c r="B140" s="46">
        <v>0</v>
      </c>
      <c r="C140" s="46">
        <v>0</v>
      </c>
      <c r="D140" s="55" t="e">
        <f t="shared" si="48"/>
        <v>#DIV/0!</v>
      </c>
      <c r="E140" s="46">
        <v>0</v>
      </c>
      <c r="F140" s="55" t="e">
        <f t="shared" si="49"/>
        <v>#DIV/0!</v>
      </c>
      <c r="G140" s="46">
        <v>0</v>
      </c>
      <c r="H140" s="55" t="e">
        <f t="shared" si="50"/>
        <v>#DIV/0!</v>
      </c>
      <c r="I140" s="46">
        <v>0</v>
      </c>
      <c r="J140" s="55" t="e">
        <f t="shared" si="51"/>
        <v>#DIV/0!</v>
      </c>
      <c r="K140" s="46">
        <v>0</v>
      </c>
      <c r="L140" s="55" t="e">
        <f t="shared" si="52"/>
        <v>#DIV/0!</v>
      </c>
      <c r="M140" s="46">
        <v>0</v>
      </c>
      <c r="N140" s="55" t="e">
        <f t="shared" si="53"/>
        <v>#DIV/0!</v>
      </c>
    </row>
    <row r="141" spans="1:14" ht="31.5" customHeight="1">
      <c r="A141" s="5" t="s">
        <v>10</v>
      </c>
      <c r="B141" s="44">
        <v>24.743885000000006</v>
      </c>
      <c r="C141" s="44">
        <v>25.121735</v>
      </c>
      <c r="D141" s="55">
        <f t="shared" si="48"/>
        <v>1.527043954496212</v>
      </c>
      <c r="E141" s="44">
        <v>27.690991819999997</v>
      </c>
      <c r="F141" s="55">
        <f t="shared" si="49"/>
        <v>10.227226821714329</v>
      </c>
      <c r="G141" s="44">
        <v>29.56216523</v>
      </c>
      <c r="H141" s="55">
        <f t="shared" si="50"/>
        <v>6.757336184139628</v>
      </c>
      <c r="I141" s="44">
        <v>31.21844987</v>
      </c>
      <c r="J141" s="55">
        <f t="shared" si="51"/>
        <v>5.602717619341305</v>
      </c>
      <c r="K141" s="44">
        <v>32.58762030572548</v>
      </c>
      <c r="L141" s="55">
        <f t="shared" si="52"/>
        <v>4.385773289279206</v>
      </c>
      <c r="M141" s="44">
        <v>30.85033697</v>
      </c>
      <c r="N141" s="55">
        <f t="shared" si="53"/>
        <v>-5.331114452135209</v>
      </c>
    </row>
    <row r="142" spans="1:14" ht="31.5" customHeight="1">
      <c r="A142" s="5" t="s">
        <v>11</v>
      </c>
      <c r="B142" s="44">
        <v>0.556618</v>
      </c>
      <c r="C142" s="44">
        <v>0.6688390000000001</v>
      </c>
      <c r="D142" s="55">
        <f t="shared" si="48"/>
        <v>20.161223675842344</v>
      </c>
      <c r="E142" s="44">
        <v>0.733368</v>
      </c>
      <c r="F142" s="55">
        <f t="shared" si="49"/>
        <v>9.647912277842641</v>
      </c>
      <c r="G142" s="44">
        <v>0.8512760000000001</v>
      </c>
      <c r="H142" s="55">
        <f t="shared" si="50"/>
        <v>16.07760360419327</v>
      </c>
      <c r="I142" s="44">
        <v>0.86719288</v>
      </c>
      <c r="J142" s="55">
        <f t="shared" si="51"/>
        <v>1.8697672670203211</v>
      </c>
      <c r="K142" s="44">
        <v>0.8725040000000002</v>
      </c>
      <c r="L142" s="55">
        <f t="shared" si="52"/>
        <v>0.6124496778617593</v>
      </c>
      <c r="M142" s="44">
        <v>0.7397015</v>
      </c>
      <c r="N142" s="55">
        <f t="shared" si="53"/>
        <v>-15.220847125056174</v>
      </c>
    </row>
    <row r="143" spans="1:14" ht="31.5" customHeight="1">
      <c r="A143" s="3" t="s">
        <v>3</v>
      </c>
      <c r="B143" s="44">
        <f>SUM(B134:B142)</f>
        <v>572.054687</v>
      </c>
      <c r="C143" s="44">
        <f>SUM(C134:C142)</f>
        <v>653.3104339999999</v>
      </c>
      <c r="D143" s="55">
        <f t="shared" si="48"/>
        <v>14.204192159691184</v>
      </c>
      <c r="E143" s="44">
        <f>SUM(E134:E142)</f>
        <v>688.7922187800001</v>
      </c>
      <c r="F143" s="55">
        <f t="shared" si="49"/>
        <v>5.431075784716493</v>
      </c>
      <c r="G143" s="44">
        <f>SUM(G134:G142)</f>
        <v>636.07432123</v>
      </c>
      <c r="H143" s="55">
        <f t="shared" si="50"/>
        <v>-7.653672052709144</v>
      </c>
      <c r="I143" s="44">
        <f>SUM(I134:I142)</f>
        <v>646.80975746</v>
      </c>
      <c r="J143" s="55">
        <f t="shared" si="51"/>
        <v>1.6877644438216752</v>
      </c>
      <c r="K143" s="44">
        <f>SUM(K134:K142)</f>
        <v>726.3516286430546</v>
      </c>
      <c r="L143" s="55">
        <f t="shared" si="52"/>
        <v>12.297568220895865</v>
      </c>
      <c r="M143" s="44">
        <f>SUM(M134:M142)</f>
        <v>656.1623937455453</v>
      </c>
      <c r="N143" s="55">
        <f t="shared" si="53"/>
        <v>-9.663258417776865</v>
      </c>
    </row>
    <row r="145" spans="1:14" ht="31.5" customHeight="1">
      <c r="A145" s="244" t="s">
        <v>72</v>
      </c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</row>
    <row r="146" spans="1:14" ht="31.5" customHeight="1">
      <c r="A146" s="244" t="s">
        <v>318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</row>
    <row r="147" spans="1:14" ht="31.5" customHeight="1">
      <c r="A147" s="1"/>
      <c r="B147" s="1"/>
      <c r="C147" s="1"/>
      <c r="D147" s="1"/>
      <c r="E147" s="1"/>
      <c r="F147" s="1"/>
      <c r="G147" s="1"/>
      <c r="H147" s="1"/>
      <c r="I147" s="1"/>
      <c r="J147" s="1" t="s">
        <v>59</v>
      </c>
      <c r="K147" s="1"/>
      <c r="L147" s="1"/>
      <c r="M147" s="1"/>
      <c r="N147" s="1"/>
    </row>
    <row r="148" spans="1:14" ht="31.5" customHeight="1">
      <c r="A148" s="1"/>
      <c r="B148" s="1"/>
      <c r="C148" s="1"/>
      <c r="D148" s="1" t="s">
        <v>59</v>
      </c>
      <c r="E148" s="1"/>
      <c r="F148" s="117" t="s">
        <v>59</v>
      </c>
      <c r="G148" s="1"/>
      <c r="H148" s="117" t="s">
        <v>59</v>
      </c>
      <c r="I148" s="1"/>
      <c r="J148" s="117" t="s">
        <v>59</v>
      </c>
      <c r="K148" s="1"/>
      <c r="L148" s="117" t="s">
        <v>59</v>
      </c>
      <c r="M148" s="1"/>
      <c r="N148" s="117" t="s">
        <v>0</v>
      </c>
    </row>
    <row r="149" spans="1:14" ht="31.5" customHeight="1">
      <c r="A149" s="3" t="s">
        <v>1</v>
      </c>
      <c r="B149" s="3">
        <v>2557</v>
      </c>
      <c r="C149" s="3">
        <v>2558</v>
      </c>
      <c r="D149" s="4" t="s">
        <v>2</v>
      </c>
      <c r="E149" s="3">
        <v>2559</v>
      </c>
      <c r="F149" s="4" t="s">
        <v>2</v>
      </c>
      <c r="G149" s="3">
        <v>2560</v>
      </c>
      <c r="H149" s="4" t="s">
        <v>2</v>
      </c>
      <c r="I149" s="3">
        <v>2561</v>
      </c>
      <c r="J149" s="4" t="s">
        <v>2</v>
      </c>
      <c r="K149" s="3">
        <v>2562</v>
      </c>
      <c r="L149" s="4" t="s">
        <v>2</v>
      </c>
      <c r="M149" s="3">
        <v>2563</v>
      </c>
      <c r="N149" s="4" t="s">
        <v>2</v>
      </c>
    </row>
    <row r="150" spans="1:14" ht="31.5" customHeight="1">
      <c r="A150" s="5" t="s">
        <v>4</v>
      </c>
      <c r="B150" s="44">
        <f aca="true" t="shared" si="54" ref="B150:B158">B21+B37+B54+B70+B86+B102+B118+B134</f>
        <v>2865.9423290000004</v>
      </c>
      <c r="C150" s="44">
        <f aca="true" t="shared" si="55" ref="C150:C158">C21+C37+C54+C70+C86+C102+C118+C134</f>
        <v>2932.782750439999</v>
      </c>
      <c r="D150" s="55">
        <f aca="true" t="shared" si="56" ref="D150:D159">(C150-B150)/B150*100</f>
        <v>2.3322319072387168</v>
      </c>
      <c r="E150" s="44">
        <f>E21+E37+E54+E70+E86+E102+E118+E134</f>
        <v>3015.1156107999996</v>
      </c>
      <c r="F150" s="55">
        <f aca="true" t="shared" si="57" ref="F150:F159">(E150-C150)/C150*100</f>
        <v>2.8073289897674316</v>
      </c>
      <c r="G150" s="44">
        <f>G21+G37+G54+G70+G86+G102+G118+G134</f>
        <v>2743.4109515000005</v>
      </c>
      <c r="H150" s="55">
        <f aca="true" t="shared" si="58" ref="H150:H159">(G150-E150)/E150*100</f>
        <v>-9.011417616185796</v>
      </c>
      <c r="I150" s="44">
        <f aca="true" t="shared" si="59" ref="I150:K158">I21+I37+I54+I70+I86+I102+I118+I134</f>
        <v>2677.0760402899996</v>
      </c>
      <c r="J150" s="55">
        <f aca="true" t="shared" si="60" ref="J150:J159">(I150-G150)/G150*100</f>
        <v>-2.4179720932342015</v>
      </c>
      <c r="K150" s="44">
        <f t="shared" si="59"/>
        <v>2847.47823582848</v>
      </c>
      <c r="L150" s="55">
        <f aca="true" t="shared" si="61" ref="L150:L159">(K150-I150)/I150*100</f>
        <v>6.365235539593467</v>
      </c>
      <c r="M150" s="44">
        <f aca="true" t="shared" si="62" ref="M150:M158">M21+M37+M54+M70+M86+M102+M118+M134</f>
        <v>2790.754715339999</v>
      </c>
      <c r="N150" s="55">
        <f aca="true" t="shared" si="63" ref="N150:N159">(M150-K150)/K150*100</f>
        <v>-1.9920615994445743</v>
      </c>
    </row>
    <row r="151" spans="1:14" ht="31.5" customHeight="1">
      <c r="A151" s="5" t="s">
        <v>5</v>
      </c>
      <c r="B151" s="44">
        <f t="shared" si="54"/>
        <v>2810.6389449999997</v>
      </c>
      <c r="C151" s="44">
        <f t="shared" si="55"/>
        <v>3436.9240390000004</v>
      </c>
      <c r="D151" s="55">
        <f t="shared" si="56"/>
        <v>22.282659077009296</v>
      </c>
      <c r="E151" s="44">
        <f aca="true" t="shared" si="64" ref="E151:G158">E22+E38+E55+E71+E87+E103+E119+E135</f>
        <v>3411.7091324099997</v>
      </c>
      <c r="F151" s="55">
        <f t="shared" si="57"/>
        <v>-0.7336474796614129</v>
      </c>
      <c r="G151" s="44">
        <f t="shared" si="64"/>
        <v>4540.159880000001</v>
      </c>
      <c r="H151" s="55">
        <f t="shared" si="58"/>
        <v>33.075819297434485</v>
      </c>
      <c r="I151" s="44">
        <f t="shared" si="59"/>
        <v>3546.6603073</v>
      </c>
      <c r="J151" s="55">
        <f t="shared" si="60"/>
        <v>-21.882479889672975</v>
      </c>
      <c r="K151" s="44">
        <f t="shared" si="59"/>
        <v>4237.59222331</v>
      </c>
      <c r="L151" s="55">
        <f t="shared" si="61"/>
        <v>19.481197976244648</v>
      </c>
      <c r="M151" s="44">
        <f t="shared" si="62"/>
        <v>3503.702392619999</v>
      </c>
      <c r="N151" s="55">
        <f t="shared" si="63"/>
        <v>-17.318557143206117</v>
      </c>
    </row>
    <row r="152" spans="1:14" ht="31.5" customHeight="1">
      <c r="A152" s="5" t="s">
        <v>6</v>
      </c>
      <c r="B152" s="46">
        <f t="shared" si="54"/>
        <v>0</v>
      </c>
      <c r="C152" s="46">
        <f t="shared" si="55"/>
        <v>0.104023</v>
      </c>
      <c r="D152" s="55" t="e">
        <f t="shared" si="56"/>
        <v>#DIV/0!</v>
      </c>
      <c r="E152" s="108">
        <f t="shared" si="64"/>
        <v>1.3053311200000002</v>
      </c>
      <c r="F152" s="55">
        <f t="shared" si="57"/>
        <v>1154.8485623371755</v>
      </c>
      <c r="G152" s="108">
        <f t="shared" si="64"/>
        <v>0</v>
      </c>
      <c r="H152" s="55">
        <f t="shared" si="58"/>
        <v>-100</v>
      </c>
      <c r="I152" s="108">
        <f t="shared" si="59"/>
        <v>0</v>
      </c>
      <c r="J152" s="55" t="e">
        <f t="shared" si="60"/>
        <v>#DIV/0!</v>
      </c>
      <c r="K152" s="108">
        <f t="shared" si="59"/>
        <v>0</v>
      </c>
      <c r="L152" s="55" t="e">
        <f t="shared" si="61"/>
        <v>#DIV/0!</v>
      </c>
      <c r="M152" s="108">
        <f t="shared" si="62"/>
        <v>0</v>
      </c>
      <c r="N152" s="55" t="e">
        <f t="shared" si="63"/>
        <v>#DIV/0!</v>
      </c>
    </row>
    <row r="153" spans="1:14" ht="31.5" customHeight="1">
      <c r="A153" s="5" t="s">
        <v>7</v>
      </c>
      <c r="B153" s="44">
        <f t="shared" si="54"/>
        <v>8798.260636292</v>
      </c>
      <c r="C153" s="44">
        <f t="shared" si="55"/>
        <v>8601.722657</v>
      </c>
      <c r="D153" s="55">
        <f t="shared" si="56"/>
        <v>-2.23382765544929</v>
      </c>
      <c r="E153" s="44">
        <f t="shared" si="64"/>
        <v>9331.866405553</v>
      </c>
      <c r="F153" s="55">
        <f t="shared" si="57"/>
        <v>8.488343296662983</v>
      </c>
      <c r="G153" s="44">
        <f t="shared" si="64"/>
        <v>9580.40252239</v>
      </c>
      <c r="H153" s="55">
        <f t="shared" si="58"/>
        <v>2.6633055600657403</v>
      </c>
      <c r="I153" s="44">
        <f t="shared" si="59"/>
        <v>9917.177066759998</v>
      </c>
      <c r="J153" s="55">
        <f t="shared" si="60"/>
        <v>3.5152442038101603</v>
      </c>
      <c r="K153" s="44">
        <f t="shared" si="59"/>
        <v>10082.426825476667</v>
      </c>
      <c r="L153" s="55">
        <f t="shared" si="61"/>
        <v>1.6662983589407376</v>
      </c>
      <c r="M153" s="44">
        <f t="shared" si="62"/>
        <v>9814.383880389996</v>
      </c>
      <c r="N153" s="55">
        <f t="shared" si="63"/>
        <v>-2.658516146225521</v>
      </c>
    </row>
    <row r="154" spans="1:14" ht="31.5" customHeight="1">
      <c r="A154" s="5" t="s">
        <v>8</v>
      </c>
      <c r="B154" s="44">
        <f t="shared" si="54"/>
        <v>784.5221169999999</v>
      </c>
      <c r="C154" s="44">
        <f t="shared" si="55"/>
        <v>882.626252</v>
      </c>
      <c r="D154" s="55">
        <f t="shared" si="56"/>
        <v>12.504954656364415</v>
      </c>
      <c r="E154" s="44">
        <f t="shared" si="64"/>
        <v>703.1390343800002</v>
      </c>
      <c r="F154" s="55">
        <f t="shared" si="57"/>
        <v>-20.335585669844747</v>
      </c>
      <c r="G154" s="44">
        <f t="shared" si="64"/>
        <v>667.1357505999998</v>
      </c>
      <c r="H154" s="55">
        <f t="shared" si="58"/>
        <v>-5.120364823970647</v>
      </c>
      <c r="I154" s="44">
        <f t="shared" si="59"/>
        <v>656.92634244</v>
      </c>
      <c r="J154" s="55">
        <f t="shared" si="60"/>
        <v>-1.5303344410515902</v>
      </c>
      <c r="K154" s="44">
        <f t="shared" si="59"/>
        <v>605.7218101900002</v>
      </c>
      <c r="L154" s="55">
        <f t="shared" si="61"/>
        <v>-7.794562181783199</v>
      </c>
      <c r="M154" s="44">
        <f t="shared" si="62"/>
        <v>625.5755158272718</v>
      </c>
      <c r="N154" s="55">
        <f t="shared" si="63"/>
        <v>3.277693704151754</v>
      </c>
    </row>
    <row r="155" spans="1:14" ht="31.5" customHeight="1">
      <c r="A155" s="5" t="s">
        <v>314</v>
      </c>
      <c r="B155" s="108">
        <f t="shared" si="54"/>
        <v>0</v>
      </c>
      <c r="C155" s="156">
        <f t="shared" si="55"/>
        <v>0</v>
      </c>
      <c r="D155" s="55" t="e">
        <f t="shared" si="56"/>
        <v>#DIV/0!</v>
      </c>
      <c r="E155" s="108">
        <f t="shared" si="64"/>
        <v>0</v>
      </c>
      <c r="F155" s="55" t="e">
        <f t="shared" si="57"/>
        <v>#DIV/0!</v>
      </c>
      <c r="G155" s="108">
        <f t="shared" si="64"/>
        <v>2.713843</v>
      </c>
      <c r="H155" s="55" t="e">
        <f t="shared" si="58"/>
        <v>#DIV/0!</v>
      </c>
      <c r="I155" s="108">
        <f t="shared" si="59"/>
        <v>2.9940941100000003</v>
      </c>
      <c r="J155" s="55">
        <f t="shared" si="60"/>
        <v>10.326725237974358</v>
      </c>
      <c r="K155" s="108">
        <f t="shared" si="59"/>
        <v>0</v>
      </c>
      <c r="L155" s="55">
        <f t="shared" si="61"/>
        <v>-100</v>
      </c>
      <c r="M155" s="108">
        <f t="shared" si="62"/>
        <v>0</v>
      </c>
      <c r="N155" s="55" t="e">
        <f t="shared" si="63"/>
        <v>#DIV/0!</v>
      </c>
    </row>
    <row r="156" spans="1:14" ht="31.5" customHeight="1">
      <c r="A156" s="5" t="s">
        <v>9</v>
      </c>
      <c r="B156" s="46">
        <f t="shared" si="54"/>
        <v>0</v>
      </c>
      <c r="C156" s="46">
        <f t="shared" si="55"/>
        <v>0</v>
      </c>
      <c r="D156" s="55" t="e">
        <f t="shared" si="56"/>
        <v>#DIV/0!</v>
      </c>
      <c r="E156" s="108">
        <f t="shared" si="64"/>
        <v>0</v>
      </c>
      <c r="F156" s="55" t="e">
        <f t="shared" si="57"/>
        <v>#DIV/0!</v>
      </c>
      <c r="G156" s="108">
        <f t="shared" si="64"/>
        <v>0</v>
      </c>
      <c r="H156" s="55" t="e">
        <f t="shared" si="58"/>
        <v>#DIV/0!</v>
      </c>
      <c r="I156" s="108">
        <f t="shared" si="59"/>
        <v>0</v>
      </c>
      <c r="J156" s="55" t="e">
        <f t="shared" si="60"/>
        <v>#DIV/0!</v>
      </c>
      <c r="K156" s="108">
        <f t="shared" si="59"/>
        <v>0</v>
      </c>
      <c r="L156" s="55" t="e">
        <f t="shared" si="61"/>
        <v>#DIV/0!</v>
      </c>
      <c r="M156" s="108">
        <f t="shared" si="62"/>
        <v>0</v>
      </c>
      <c r="N156" s="55" t="e">
        <f t="shared" si="63"/>
        <v>#DIV/0!</v>
      </c>
    </row>
    <row r="157" spans="1:14" ht="31.5" customHeight="1">
      <c r="A157" s="5" t="s">
        <v>10</v>
      </c>
      <c r="B157" s="44">
        <f t="shared" si="54"/>
        <v>337.74404300000003</v>
      </c>
      <c r="C157" s="44">
        <f t="shared" si="55"/>
        <v>366.58780399999995</v>
      </c>
      <c r="D157" s="55">
        <f t="shared" si="56"/>
        <v>8.540124273931283</v>
      </c>
      <c r="E157" s="44">
        <f t="shared" si="64"/>
        <v>387.4727383</v>
      </c>
      <c r="F157" s="55">
        <f t="shared" si="57"/>
        <v>5.697116508545946</v>
      </c>
      <c r="G157" s="44">
        <f t="shared" si="64"/>
        <v>379.64628743</v>
      </c>
      <c r="H157" s="55">
        <f t="shared" si="58"/>
        <v>-2.0198713603279144</v>
      </c>
      <c r="I157" s="44">
        <f t="shared" si="59"/>
        <v>414.61630761999993</v>
      </c>
      <c r="J157" s="55">
        <f t="shared" si="60"/>
        <v>9.211210894943312</v>
      </c>
      <c r="K157" s="44">
        <f t="shared" si="59"/>
        <v>422.9310997410183</v>
      </c>
      <c r="L157" s="55">
        <f t="shared" si="61"/>
        <v>2.0054184961385877</v>
      </c>
      <c r="M157" s="44">
        <f t="shared" si="62"/>
        <v>403.87481242</v>
      </c>
      <c r="N157" s="55">
        <f t="shared" si="63"/>
        <v>-4.505766384332429</v>
      </c>
    </row>
    <row r="158" spans="1:14" ht="31.5" customHeight="1">
      <c r="A158" s="5" t="s">
        <v>11</v>
      </c>
      <c r="B158" s="44">
        <f t="shared" si="54"/>
        <v>8.678564</v>
      </c>
      <c r="C158" s="44">
        <f t="shared" si="55"/>
        <v>9.952744</v>
      </c>
      <c r="D158" s="55">
        <f t="shared" si="56"/>
        <v>14.681922032262474</v>
      </c>
      <c r="E158" s="44">
        <f t="shared" si="64"/>
        <v>11.3914685</v>
      </c>
      <c r="F158" s="55">
        <f t="shared" si="57"/>
        <v>14.455556176266576</v>
      </c>
      <c r="G158" s="44">
        <f t="shared" si="64"/>
        <v>15.114766099999999</v>
      </c>
      <c r="H158" s="55">
        <f t="shared" si="58"/>
        <v>32.68496594622545</v>
      </c>
      <c r="I158" s="44">
        <f t="shared" si="59"/>
        <v>13.90883874</v>
      </c>
      <c r="J158" s="55">
        <f t="shared" si="60"/>
        <v>-7.978471860044191</v>
      </c>
      <c r="K158" s="44">
        <f t="shared" si="59"/>
        <v>13.973115320000002</v>
      </c>
      <c r="L158" s="55">
        <f t="shared" si="61"/>
        <v>0.4621275808968173</v>
      </c>
      <c r="M158" s="44">
        <f t="shared" si="62"/>
        <v>10.69926591</v>
      </c>
      <c r="N158" s="55">
        <f t="shared" si="63"/>
        <v>-23.42963136727338</v>
      </c>
    </row>
    <row r="159" spans="1:14" ht="31.5" customHeight="1">
      <c r="A159" s="5" t="s">
        <v>3</v>
      </c>
      <c r="B159" s="44">
        <f>SUM(B150:B158)</f>
        <v>15605.786634292</v>
      </c>
      <c r="C159" s="44">
        <f>SUM(C150:C158)</f>
        <v>16230.70026944</v>
      </c>
      <c r="D159" s="55">
        <f t="shared" si="56"/>
        <v>4.004371261714038</v>
      </c>
      <c r="E159" s="44">
        <f>SUM(E150:E158)</f>
        <v>16861.999721063003</v>
      </c>
      <c r="F159" s="55">
        <f t="shared" si="57"/>
        <v>3.8895392136077214</v>
      </c>
      <c r="G159" s="44">
        <f>SUM(G150:G158)</f>
        <v>17928.584001020005</v>
      </c>
      <c r="H159" s="55">
        <f t="shared" si="58"/>
        <v>6.325372420832675</v>
      </c>
      <c r="I159" s="44">
        <f>SUM(I150:I158)</f>
        <v>17229.35899726</v>
      </c>
      <c r="J159" s="55">
        <f t="shared" si="60"/>
        <v>-3.90005704700508</v>
      </c>
      <c r="K159" s="44">
        <f>SUM(K150:K158)</f>
        <v>18210.123309866165</v>
      </c>
      <c r="L159" s="55">
        <f t="shared" si="61"/>
        <v>5.692401631204843</v>
      </c>
      <c r="M159" s="44">
        <f>SUM(M150:M158)</f>
        <v>17148.990582507267</v>
      </c>
      <c r="N159" s="55">
        <f t="shared" si="63"/>
        <v>-5.827158384940648</v>
      </c>
    </row>
  </sheetData>
  <sheetProtection/>
  <mergeCells count="20">
    <mergeCell ref="A97:N97"/>
    <mergeCell ref="A98:N98"/>
    <mergeCell ref="A1:N1"/>
    <mergeCell ref="A2:N2"/>
    <mergeCell ref="A16:N16"/>
    <mergeCell ref="A17:N17"/>
    <mergeCell ref="A81:N81"/>
    <mergeCell ref="A82:N82"/>
    <mergeCell ref="A32:N32"/>
    <mergeCell ref="A33:N33"/>
    <mergeCell ref="A129:N129"/>
    <mergeCell ref="A130:N130"/>
    <mergeCell ref="A145:N145"/>
    <mergeCell ref="A146:N146"/>
    <mergeCell ref="A49:N49"/>
    <mergeCell ref="A50:N50"/>
    <mergeCell ref="A65:N65"/>
    <mergeCell ref="A66:N66"/>
    <mergeCell ref="A113:N113"/>
    <mergeCell ref="A114:N114"/>
  </mergeCells>
  <printOptions/>
  <pageMargins left="0.37" right="0.17" top="0.39" bottom="0.2362204724409449" header="0.4724409448818898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62" zoomScaleNormal="62" zoomScalePageLayoutView="0" workbookViewId="0" topLeftCell="B4">
      <selection activeCell="K11" sqref="K11"/>
    </sheetView>
  </sheetViews>
  <sheetFormatPr defaultColWidth="9.140625" defaultRowHeight="21.75"/>
  <cols>
    <col min="1" max="1" width="31.7109375" style="16" customWidth="1"/>
    <col min="2" max="3" width="20.7109375" style="16" customWidth="1"/>
    <col min="4" max="4" width="18.8515625" style="16" customWidth="1"/>
    <col min="5" max="5" width="20.7109375" style="16" customWidth="1"/>
    <col min="6" max="6" width="18.8515625" style="16" customWidth="1"/>
    <col min="7" max="7" width="20.7109375" style="16" customWidth="1"/>
    <col min="8" max="8" width="18.8515625" style="16" customWidth="1"/>
    <col min="9" max="9" width="20.7109375" style="16" customWidth="1"/>
    <col min="10" max="10" width="18.8515625" style="16" customWidth="1"/>
    <col min="11" max="11" width="20.7109375" style="16" customWidth="1"/>
    <col min="12" max="12" width="18.8515625" style="16" customWidth="1"/>
    <col min="13" max="13" width="20.7109375" style="16" customWidth="1"/>
    <col min="14" max="14" width="18.8515625" style="16" customWidth="1"/>
    <col min="15" max="16384" width="9.140625" style="16" customWidth="1"/>
  </cols>
  <sheetData>
    <row r="1" spans="4:14" ht="26.25">
      <c r="D1" s="17"/>
      <c r="F1" s="17"/>
      <c r="H1" s="17"/>
      <c r="J1" s="17"/>
      <c r="L1" s="17"/>
      <c r="N1" s="17"/>
    </row>
    <row r="2" ht="26.25"/>
    <row r="3" ht="26.25">
      <c r="A3" s="18"/>
    </row>
    <row r="4" spans="1:6" s="83" customFormat="1" ht="35.25" customHeight="1">
      <c r="A4" s="240"/>
      <c r="B4" s="240"/>
      <c r="C4" s="240"/>
      <c r="D4" s="240"/>
      <c r="E4" s="240"/>
      <c r="F4" s="240"/>
    </row>
    <row r="5" spans="1:14" ht="3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42" customHeight="1">
      <c r="A6" s="20"/>
      <c r="D6" s="21" t="s">
        <v>59</v>
      </c>
      <c r="F6" s="21" t="s">
        <v>59</v>
      </c>
      <c r="H6" s="21" t="s">
        <v>59</v>
      </c>
      <c r="J6" s="21" t="s">
        <v>59</v>
      </c>
      <c r="L6" s="21" t="s">
        <v>59</v>
      </c>
      <c r="N6" s="21" t="s">
        <v>0</v>
      </c>
    </row>
    <row r="7" spans="1:14" s="121" customFormat="1" ht="61.5" customHeight="1">
      <c r="A7" s="213" t="s">
        <v>58</v>
      </c>
      <c r="B7" s="213">
        <v>2557</v>
      </c>
      <c r="C7" s="213">
        <v>2558</v>
      </c>
      <c r="D7" s="213" t="s">
        <v>2</v>
      </c>
      <c r="E7" s="213">
        <v>2559</v>
      </c>
      <c r="F7" s="213" t="s">
        <v>2</v>
      </c>
      <c r="G7" s="213">
        <v>2560</v>
      </c>
      <c r="H7" s="213" t="s">
        <v>2</v>
      </c>
      <c r="I7" s="213">
        <v>2561</v>
      </c>
      <c r="J7" s="213" t="s">
        <v>2</v>
      </c>
      <c r="K7" s="213">
        <v>2562</v>
      </c>
      <c r="L7" s="213" t="s">
        <v>2</v>
      </c>
      <c r="M7" s="213">
        <v>2563</v>
      </c>
      <c r="N7" s="213" t="s">
        <v>2</v>
      </c>
    </row>
    <row r="8" spans="1:14" s="121" customFormat="1" ht="61.5" customHeight="1">
      <c r="A8" s="128" t="s">
        <v>45</v>
      </c>
      <c r="B8" s="150">
        <f>ทั้งประเทศ!B9</f>
        <v>359751.30597746896</v>
      </c>
      <c r="C8" s="150">
        <f>ทั้งประเทศ!C9</f>
        <v>368189.77456037694</v>
      </c>
      <c r="D8" s="130">
        <f aca="true" t="shared" si="0" ref="D8:D14">(C8-B8)/B8*100</f>
        <v>2.345639457786007</v>
      </c>
      <c r="E8" s="150">
        <f>ทั้งประเทศ!E9</f>
        <v>382126.18041488796</v>
      </c>
      <c r="F8" s="130">
        <f>(E8-C8)/C8*100</f>
        <v>3.7851148558243515</v>
      </c>
      <c r="G8" s="150">
        <f>ทั้งประเทศ!G9</f>
        <v>370068.810685033</v>
      </c>
      <c r="H8" s="130">
        <f>(G8-E8)/E8*100</f>
        <v>-3.1553372545068403</v>
      </c>
      <c r="I8" s="150">
        <f>ทั้งประเทศ!I9</f>
        <v>385039.9103883</v>
      </c>
      <c r="J8" s="130">
        <f>(I8-G8)/G8*100</f>
        <v>4.04549080360328</v>
      </c>
      <c r="K8" s="150">
        <f>ทั้งประเทศ!K9</f>
        <v>406757.82678392995</v>
      </c>
      <c r="L8" s="130">
        <f>(K8-I8)/I8*100</f>
        <v>5.640432539506913</v>
      </c>
      <c r="M8" s="150">
        <f>ทั้งประเทศ!M9</f>
        <v>387578.54407460487</v>
      </c>
      <c r="N8" s="130">
        <f>(M8-K8)/K8*100</f>
        <v>-4.715160089473368</v>
      </c>
    </row>
    <row r="9" spans="1:14" s="121" customFormat="1" ht="61.5" customHeight="1">
      <c r="A9" s="128" t="s">
        <v>46</v>
      </c>
      <c r="B9" s="150">
        <f>ทั้งประเทศ!B10</f>
        <v>260379.377748239</v>
      </c>
      <c r="C9" s="150">
        <f>ทั้งประเทศ!C10</f>
        <v>264580.275390461</v>
      </c>
      <c r="D9" s="130">
        <f t="shared" si="0"/>
        <v>1.6133757129890218</v>
      </c>
      <c r="E9" s="150">
        <f>ทั้งประเทศ!E10</f>
        <v>280347.13147551</v>
      </c>
      <c r="F9" s="130">
        <f aca="true" t="shared" si="1" ref="F9:F14">(E9-C9)/C9*100</f>
        <v>5.959195583185728</v>
      </c>
      <c r="G9" s="150">
        <f>ทั้งประเทศ!G10</f>
        <v>303029.72661495</v>
      </c>
      <c r="H9" s="130">
        <f aca="true" t="shared" si="2" ref="H9:H14">(G9-E9)/E9*100</f>
        <v>8.090896104432383</v>
      </c>
      <c r="I9" s="150">
        <f>ทั้งประเทศ!I10</f>
        <v>315322.67400719004</v>
      </c>
      <c r="J9" s="130">
        <f aca="true" t="shared" si="3" ref="J9:J14">(I9-G9)/G9*100</f>
        <v>4.056680355937587</v>
      </c>
      <c r="K9" s="150">
        <f>ทั้งประเทศ!K10</f>
        <v>322457.74251603</v>
      </c>
      <c r="L9" s="130">
        <f aca="true" t="shared" si="4" ref="L9:L14">(K9-I9)/I9*100</f>
        <v>2.2627832049519023</v>
      </c>
      <c r="M9" s="150">
        <f>ทั้งประเทศ!M10</f>
        <v>306171.6461904748</v>
      </c>
      <c r="N9" s="130">
        <f aca="true" t="shared" si="5" ref="N9:N14">(M9-K9)/K9*100</f>
        <v>-5.0506141358182965</v>
      </c>
    </row>
    <row r="10" spans="1:14" s="121" customFormat="1" ht="61.5" customHeight="1">
      <c r="A10" s="128" t="s">
        <v>77</v>
      </c>
      <c r="B10" s="150">
        <f>ทั้งประเทศ!B11</f>
        <v>219719.6427505</v>
      </c>
      <c r="C10" s="150">
        <f>ทั้งประเทศ!C11</f>
        <v>229337.88782759</v>
      </c>
      <c r="D10" s="130">
        <f t="shared" si="0"/>
        <v>4.377508062859847</v>
      </c>
      <c r="E10" s="150">
        <f>ทั้งประเทศ!E11</f>
        <v>239764.79226403</v>
      </c>
      <c r="F10" s="130">
        <f t="shared" si="1"/>
        <v>4.546525013903794</v>
      </c>
      <c r="G10" s="150">
        <f>ทั้งประเทศ!G11</f>
        <v>253172.93996288</v>
      </c>
      <c r="H10" s="130">
        <f t="shared" si="2"/>
        <v>5.592208752686626</v>
      </c>
      <c r="I10" s="150">
        <f>ทั้งประเทศ!I11</f>
        <v>275334.28630392</v>
      </c>
      <c r="J10" s="130">
        <f t="shared" si="3"/>
        <v>8.75344195327086</v>
      </c>
      <c r="K10" s="150">
        <f>ทั้งประเทศ!K11</f>
        <v>284478.86782295</v>
      </c>
      <c r="L10" s="130">
        <f t="shared" si="4"/>
        <v>3.3212650853573846</v>
      </c>
      <c r="M10" s="150">
        <f>ทั้งประเทศ!M11</f>
        <v>255112.88669666127</v>
      </c>
      <c r="N10" s="130">
        <f t="shared" si="5"/>
        <v>-10.322728486308911</v>
      </c>
    </row>
    <row r="11" spans="1:14" s="121" customFormat="1" ht="61.5" customHeight="1">
      <c r="A11" s="125" t="s">
        <v>130</v>
      </c>
      <c r="B11" s="126">
        <f>SUM(B8:B10)</f>
        <v>839850.3264762079</v>
      </c>
      <c r="C11" s="126">
        <f>SUM(C8:C10)</f>
        <v>862107.937778428</v>
      </c>
      <c r="D11" s="127">
        <f t="shared" si="0"/>
        <v>2.650187849019139</v>
      </c>
      <c r="E11" s="126">
        <f>SUM(E8:E10)</f>
        <v>902238.1041544279</v>
      </c>
      <c r="F11" s="127">
        <f t="shared" si="1"/>
        <v>4.6548888622243325</v>
      </c>
      <c r="G11" s="126">
        <f>SUM(G8:G10)</f>
        <v>926271.477262863</v>
      </c>
      <c r="H11" s="127">
        <f t="shared" si="2"/>
        <v>2.6637506216786315</v>
      </c>
      <c r="I11" s="126">
        <f>SUM(I8:I10)</f>
        <v>975696.8706994101</v>
      </c>
      <c r="J11" s="127">
        <f t="shared" si="3"/>
        <v>5.335951138493375</v>
      </c>
      <c r="K11" s="126">
        <f>SUM(K8:K10)</f>
        <v>1013694.4371229099</v>
      </c>
      <c r="L11" s="127">
        <f t="shared" si="4"/>
        <v>3.8944028175740684</v>
      </c>
      <c r="M11" s="126">
        <f>SUM(M8:M10)</f>
        <v>948863.076961741</v>
      </c>
      <c r="N11" s="127">
        <f t="shared" si="5"/>
        <v>-6.395552524207865</v>
      </c>
    </row>
    <row r="12" spans="1:14" s="121" customFormat="1" ht="61.5" customHeight="1">
      <c r="A12" s="143" t="s">
        <v>76</v>
      </c>
      <c r="B12" s="144">
        <f>ทั้งประเทศ!B26</f>
        <v>176353.27021062002</v>
      </c>
      <c r="C12" s="144">
        <f>ทั้งประเทศ!C26</f>
        <v>182730.71161488</v>
      </c>
      <c r="D12" s="145">
        <f t="shared" si="0"/>
        <v>3.616287578134146</v>
      </c>
      <c r="E12" s="144">
        <f>ทั้งประเทศ!E26</f>
        <v>191202.21956541</v>
      </c>
      <c r="F12" s="145">
        <f t="shared" si="1"/>
        <v>4.636061379974472</v>
      </c>
      <c r="G12" s="144">
        <f>ทั้งประเทศ!G26</f>
        <v>200203.119689451</v>
      </c>
      <c r="H12" s="145">
        <f t="shared" si="2"/>
        <v>4.7075290990342396</v>
      </c>
      <c r="I12" s="144">
        <f>ทั้งประเทศ!I26</f>
        <v>205205.87931360002</v>
      </c>
      <c r="J12" s="145">
        <f t="shared" si="3"/>
        <v>2.4988419920274665</v>
      </c>
      <c r="K12" s="144">
        <f>ทั้งประเทศ!K26</f>
        <v>203759.54562064848</v>
      </c>
      <c r="L12" s="145">
        <f t="shared" si="4"/>
        <v>-0.7048207867091455</v>
      </c>
      <c r="M12" s="144">
        <f>ทั้งประเทศ!M26</f>
        <v>177273.78880215</v>
      </c>
      <c r="N12" s="145">
        <f t="shared" si="5"/>
        <v>-12.998535473674751</v>
      </c>
    </row>
    <row r="13" spans="1:14" s="121" customFormat="1" ht="61.5" customHeight="1">
      <c r="A13" s="128" t="s">
        <v>9</v>
      </c>
      <c r="B13" s="129">
        <f>ทั้งประเทศ!B27</f>
        <v>102164.91052228</v>
      </c>
      <c r="C13" s="129">
        <f>ทั้งประเทศ!C27</f>
        <v>83521.74782962</v>
      </c>
      <c r="D13" s="130">
        <f t="shared" si="0"/>
        <v>-18.24810749341803</v>
      </c>
      <c r="E13" s="129">
        <f>ทั้งประเทศ!E27</f>
        <v>46297.493096269995</v>
      </c>
      <c r="F13" s="130">
        <f t="shared" si="1"/>
        <v>-44.56833782895149</v>
      </c>
      <c r="G13" s="129">
        <f>ทั้งประเทศ!G27</f>
        <v>39388.759621289995</v>
      </c>
      <c r="H13" s="130">
        <f t="shared" si="2"/>
        <v>-14.92247854676306</v>
      </c>
      <c r="I13" s="129">
        <f>ทั้งประเทศ!I27</f>
        <v>63678.73046024</v>
      </c>
      <c r="J13" s="130">
        <f t="shared" si="3"/>
        <v>61.66726516013734</v>
      </c>
      <c r="K13" s="129">
        <f>ทั้งประเทศ!K27</f>
        <v>99686.76040186</v>
      </c>
      <c r="L13" s="130">
        <f t="shared" si="4"/>
        <v>56.54640047213698</v>
      </c>
      <c r="M13" s="129">
        <f>ทั้งประเทศ!M27</f>
        <v>71239.49542263</v>
      </c>
      <c r="N13" s="130">
        <f t="shared" si="5"/>
        <v>-28.5366530766499</v>
      </c>
    </row>
    <row r="14" spans="1:14" s="121" customFormat="1" ht="61.5" customHeight="1">
      <c r="A14" s="146" t="s">
        <v>78</v>
      </c>
      <c r="B14" s="147">
        <f>B11+B12+B13</f>
        <v>1118368.507209108</v>
      </c>
      <c r="C14" s="147">
        <f>C11+C12+C13</f>
        <v>1128360.397222928</v>
      </c>
      <c r="D14" s="148">
        <f t="shared" si="0"/>
        <v>0.8934344940340656</v>
      </c>
      <c r="E14" s="147">
        <f>E11+E12+E13</f>
        <v>1139737.8168161078</v>
      </c>
      <c r="F14" s="148">
        <f t="shared" si="1"/>
        <v>1.0083143312350777</v>
      </c>
      <c r="G14" s="147">
        <f>G11+G12+G13</f>
        <v>1165863.356573604</v>
      </c>
      <c r="H14" s="148">
        <f t="shared" si="2"/>
        <v>2.2922411954776316</v>
      </c>
      <c r="I14" s="147">
        <f>I11+I12+I13</f>
        <v>1244581.4804732502</v>
      </c>
      <c r="J14" s="148">
        <f t="shared" si="3"/>
        <v>6.751916805327299</v>
      </c>
      <c r="K14" s="147">
        <f>K11+K12+K13</f>
        <v>1317140.7431454184</v>
      </c>
      <c r="L14" s="148">
        <f t="shared" si="4"/>
        <v>5.830013045395602</v>
      </c>
      <c r="M14" s="147">
        <f>M11+M12+M13</f>
        <v>1197376.3611865211</v>
      </c>
      <c r="N14" s="148">
        <f t="shared" si="5"/>
        <v>-9.092755089550417</v>
      </c>
    </row>
    <row r="15" spans="2:14" ht="32.25" customHeight="1">
      <c r="B15" s="218"/>
      <c r="C15" s="241"/>
      <c r="D15" s="241"/>
      <c r="E15" s="241"/>
      <c r="F15" s="241"/>
      <c r="G15" s="241"/>
      <c r="H15" s="241"/>
      <c r="I15" s="241"/>
      <c r="J15" s="241"/>
      <c r="K15" s="241" t="s">
        <v>59</v>
      </c>
      <c r="L15" s="241"/>
      <c r="M15" s="241" t="s">
        <v>59</v>
      </c>
      <c r="N15" s="241"/>
    </row>
    <row r="16" spans="2:14" ht="32.25" customHeight="1">
      <c r="B16" s="24"/>
      <c r="C16" s="242"/>
      <c r="D16" s="242"/>
      <c r="E16" s="242"/>
      <c r="F16" s="242"/>
      <c r="G16" s="242"/>
      <c r="H16" s="242"/>
      <c r="I16" s="242"/>
      <c r="J16" s="242"/>
      <c r="K16" s="242" t="s">
        <v>59</v>
      </c>
      <c r="L16" s="242"/>
      <c r="M16" s="242" t="s">
        <v>59</v>
      </c>
      <c r="N16" s="242"/>
    </row>
  </sheetData>
  <sheetProtection/>
  <mergeCells count="13">
    <mergeCell ref="M15:N15"/>
    <mergeCell ref="M16:N16"/>
    <mergeCell ref="K15:L15"/>
    <mergeCell ref="K16:L16"/>
    <mergeCell ref="G15:H15"/>
    <mergeCell ref="G16:H16"/>
    <mergeCell ref="E15:F15"/>
    <mergeCell ref="E16:F16"/>
    <mergeCell ref="I15:J15"/>
    <mergeCell ref="I16:J16"/>
    <mergeCell ref="A4:F4"/>
    <mergeCell ref="C15:D15"/>
    <mergeCell ref="C16:D16"/>
  </mergeCells>
  <printOptions/>
  <pageMargins left="0.2755905511811024" right="0.2362204724409449" top="0.6692913385826772" bottom="0.5511811023622047" header="0.6692913385826772" footer="0.4330708661417323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65" zoomScaleNormal="65" zoomScalePageLayoutView="0" workbookViewId="0" topLeftCell="A1">
      <selection activeCell="A1" sqref="A1"/>
    </sheetView>
  </sheetViews>
  <sheetFormatPr defaultColWidth="20.28125" defaultRowHeight="35.25" customHeight="1"/>
  <cols>
    <col min="1" max="1" width="34.140625" style="2" customWidth="1"/>
    <col min="2" max="2" width="19.7109375" style="22" customWidth="1"/>
    <col min="3" max="3" width="18.421875" style="22" customWidth="1"/>
    <col min="4" max="4" width="17.8515625" style="22" customWidth="1"/>
    <col min="5" max="5" width="18.140625" style="22" customWidth="1"/>
    <col min="6" max="6" width="17.8515625" style="22" customWidth="1"/>
    <col min="7" max="7" width="18.57421875" style="22" customWidth="1"/>
    <col min="8" max="8" width="17.8515625" style="22" customWidth="1"/>
    <col min="9" max="9" width="18.8515625" style="22" customWidth="1"/>
    <col min="10" max="10" width="17.8515625" style="22" customWidth="1"/>
    <col min="11" max="11" width="18.8515625" style="22" customWidth="1"/>
    <col min="12" max="12" width="17.8515625" style="22" customWidth="1"/>
    <col min="13" max="13" width="18.8515625" style="22" customWidth="1"/>
    <col min="14" max="14" width="17.8515625" style="22" customWidth="1"/>
    <col min="15" max="16384" width="20.28125" style="22" customWidth="1"/>
  </cols>
  <sheetData>
    <row r="1" spans="1:14" s="58" customFormat="1" ht="30.75" customHeight="1">
      <c r="A1" s="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58" customFormat="1" ht="30.75" customHeight="1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58" customFormat="1" ht="30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58" customFormat="1" ht="30.75" customHeight="1">
      <c r="A4" s="5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6" s="85" customFormat="1" ht="30.75" customHeight="1">
      <c r="A5" s="243"/>
      <c r="B5" s="243"/>
      <c r="C5" s="243"/>
      <c r="D5" s="243"/>
      <c r="E5" s="243"/>
      <c r="F5" s="243"/>
    </row>
    <row r="6" spans="1:6" s="85" customFormat="1" ht="30.75" customHeight="1">
      <c r="A6" s="243"/>
      <c r="B6" s="243"/>
      <c r="C6" s="243"/>
      <c r="D6" s="243"/>
      <c r="E6" s="243"/>
      <c r="F6" s="243"/>
    </row>
    <row r="7" spans="2:14" ht="35.25" customHeight="1">
      <c r="B7" s="214"/>
      <c r="D7" s="12" t="s">
        <v>59</v>
      </c>
      <c r="F7" s="12" t="s">
        <v>59</v>
      </c>
      <c r="H7" s="12" t="s">
        <v>59</v>
      </c>
      <c r="J7" s="12" t="s">
        <v>59</v>
      </c>
      <c r="L7" s="12" t="s">
        <v>59</v>
      </c>
      <c r="N7" s="12" t="s">
        <v>0</v>
      </c>
    </row>
    <row r="8" spans="1:14" s="58" customFormat="1" ht="35.25" customHeight="1">
      <c r="A8" s="100" t="s">
        <v>1</v>
      </c>
      <c r="B8" s="100">
        <v>2557</v>
      </c>
      <c r="C8" s="100">
        <v>2558</v>
      </c>
      <c r="D8" s="100" t="s">
        <v>2</v>
      </c>
      <c r="E8" s="100">
        <v>2559</v>
      </c>
      <c r="F8" s="100" t="s">
        <v>2</v>
      </c>
      <c r="G8" s="100">
        <v>2560</v>
      </c>
      <c r="H8" s="100" t="s">
        <v>2</v>
      </c>
      <c r="I8" s="100">
        <v>2561</v>
      </c>
      <c r="J8" s="100" t="s">
        <v>2</v>
      </c>
      <c r="K8" s="100">
        <v>2562</v>
      </c>
      <c r="L8" s="100" t="s">
        <v>2</v>
      </c>
      <c r="M8" s="100">
        <v>2563</v>
      </c>
      <c r="N8" s="100" t="s">
        <v>2</v>
      </c>
    </row>
    <row r="9" spans="1:14" s="58" customFormat="1" ht="35.25" customHeight="1">
      <c r="A9" s="75" t="s">
        <v>45</v>
      </c>
      <c r="B9" s="76">
        <f>ภาค1!B15</f>
        <v>359751.30597746896</v>
      </c>
      <c r="C9" s="76">
        <f>ภาค1!C15</f>
        <v>368189.77456037694</v>
      </c>
      <c r="D9" s="60">
        <f aca="true" t="shared" si="0" ref="D9:D28">(C9-B9)/B9*100</f>
        <v>2.345639457786007</v>
      </c>
      <c r="E9" s="76">
        <f>ภาค1!E15</f>
        <v>382126.18041488796</v>
      </c>
      <c r="F9" s="60">
        <f>(E9-C9)/C9*100</f>
        <v>3.7851148558243515</v>
      </c>
      <c r="G9" s="76">
        <f>ภาค1!G15</f>
        <v>370068.810685033</v>
      </c>
      <c r="H9" s="60">
        <f>(G9-E9)/E9*100</f>
        <v>-3.1553372545068403</v>
      </c>
      <c r="I9" s="76">
        <f>ภาค1!I15</f>
        <v>385039.9103883</v>
      </c>
      <c r="J9" s="60">
        <f>(I9-G9)/G9*100</f>
        <v>4.04549080360328</v>
      </c>
      <c r="K9" s="76">
        <f>ภาค1!K15</f>
        <v>406757.82678392995</v>
      </c>
      <c r="L9" s="60">
        <f>(K9-I9)/I9*100</f>
        <v>5.640432539506913</v>
      </c>
      <c r="M9" s="76">
        <f>ภาค1!M15</f>
        <v>387578.54407460487</v>
      </c>
      <c r="N9" s="60">
        <f>(M9-K9)/K9*100</f>
        <v>-4.715160089473368</v>
      </c>
    </row>
    <row r="10" spans="1:14" s="58" customFormat="1" ht="35.25" customHeight="1">
      <c r="A10" s="75" t="s">
        <v>46</v>
      </c>
      <c r="B10" s="76">
        <f>ภาค2!B18</f>
        <v>260379.377748239</v>
      </c>
      <c r="C10" s="76">
        <f>ภาค2!C18</f>
        <v>264580.275390461</v>
      </c>
      <c r="D10" s="60">
        <f t="shared" si="0"/>
        <v>1.6133757129890218</v>
      </c>
      <c r="E10" s="76">
        <f>ภาค2!E18</f>
        <v>280347.13147551</v>
      </c>
      <c r="F10" s="60">
        <f aca="true" t="shared" si="1" ref="F10:F28">(E10-C10)/C10*100</f>
        <v>5.959195583185728</v>
      </c>
      <c r="G10" s="76">
        <f>ภาค2!G18</f>
        <v>303029.72661495</v>
      </c>
      <c r="H10" s="60">
        <f aca="true" t="shared" si="2" ref="H10:H28">(G10-E10)/E10*100</f>
        <v>8.090896104432383</v>
      </c>
      <c r="I10" s="76">
        <f>ภาค2!I18</f>
        <v>315322.67400719004</v>
      </c>
      <c r="J10" s="60">
        <f aca="true" t="shared" si="3" ref="J10:J28">(I10-G10)/G10*100</f>
        <v>4.056680355937587</v>
      </c>
      <c r="K10" s="76">
        <f>ภาค2!K18</f>
        <v>322457.74251603</v>
      </c>
      <c r="L10" s="60">
        <f aca="true" t="shared" si="4" ref="L10:L28">(K10-I10)/I10*100</f>
        <v>2.2627832049519023</v>
      </c>
      <c r="M10" s="76">
        <f>ภาค2!M18</f>
        <v>306171.6461904748</v>
      </c>
      <c r="N10" s="60">
        <f aca="true" t="shared" si="5" ref="N10:N28">(M10-K10)/K10*100</f>
        <v>-5.0506141358182965</v>
      </c>
    </row>
    <row r="11" spans="1:14" s="58" customFormat="1" ht="35.25" customHeight="1">
      <c r="A11" s="75" t="s">
        <v>77</v>
      </c>
      <c r="B11" s="76">
        <f>ภาค3!B15</f>
        <v>219719.6427505</v>
      </c>
      <c r="C11" s="76">
        <f>ภาค3!C15</f>
        <v>229337.88782759</v>
      </c>
      <c r="D11" s="60">
        <f t="shared" si="0"/>
        <v>4.377508062859847</v>
      </c>
      <c r="E11" s="76">
        <f>ภาค3!E15</f>
        <v>239764.79226403</v>
      </c>
      <c r="F11" s="60">
        <f t="shared" si="1"/>
        <v>4.546525013903794</v>
      </c>
      <c r="G11" s="76">
        <f>ภาค3!G15</f>
        <v>253172.93996288</v>
      </c>
      <c r="H11" s="60">
        <f t="shared" si="2"/>
        <v>5.592208752686626</v>
      </c>
      <c r="I11" s="76">
        <f>ภาค3!I15</f>
        <v>275334.28630392</v>
      </c>
      <c r="J11" s="60">
        <f t="shared" si="3"/>
        <v>8.75344195327086</v>
      </c>
      <c r="K11" s="76">
        <f>ภาค3!K15</f>
        <v>284478.86782295</v>
      </c>
      <c r="L11" s="60">
        <f t="shared" si="4"/>
        <v>3.3212650853573846</v>
      </c>
      <c r="M11" s="76">
        <f>ภาค3!M15</f>
        <v>255112.88669666127</v>
      </c>
      <c r="N11" s="60">
        <f t="shared" si="5"/>
        <v>-10.322728486308911</v>
      </c>
    </row>
    <row r="12" spans="1:14" s="121" customFormat="1" ht="35.25" customHeight="1">
      <c r="A12" s="132" t="s">
        <v>60</v>
      </c>
      <c r="B12" s="133">
        <f>SUM(B9:B11)</f>
        <v>839850.3264762079</v>
      </c>
      <c r="C12" s="133">
        <f>SUM(C9:C11)</f>
        <v>862107.937778428</v>
      </c>
      <c r="D12" s="134">
        <f t="shared" si="0"/>
        <v>2.650187849019139</v>
      </c>
      <c r="E12" s="133">
        <f>SUM(E9:E11)</f>
        <v>902238.1041544279</v>
      </c>
      <c r="F12" s="134">
        <f t="shared" si="1"/>
        <v>4.6548888622243325</v>
      </c>
      <c r="G12" s="133">
        <f>SUM(G9:G11)</f>
        <v>926271.477262863</v>
      </c>
      <c r="H12" s="134">
        <f t="shared" si="2"/>
        <v>2.6637506216786315</v>
      </c>
      <c r="I12" s="133">
        <f>SUM(I9:I11)</f>
        <v>975696.8706994101</v>
      </c>
      <c r="J12" s="134">
        <f t="shared" si="3"/>
        <v>5.335951138493375</v>
      </c>
      <c r="K12" s="133">
        <f>SUM(K9:K11)</f>
        <v>1013694.4371229099</v>
      </c>
      <c r="L12" s="134">
        <f t="shared" si="4"/>
        <v>3.8944028175740684</v>
      </c>
      <c r="M12" s="133">
        <f>SUM(M9:M11)</f>
        <v>948863.076961741</v>
      </c>
      <c r="N12" s="134">
        <f t="shared" si="5"/>
        <v>-6.395552524207865</v>
      </c>
    </row>
    <row r="13" spans="1:14" s="58" customFormat="1" ht="35.25" customHeight="1">
      <c r="A13" s="75" t="s">
        <v>47</v>
      </c>
      <c r="B13" s="76">
        <f>'ภาค 4'!B18</f>
        <v>108592.98305893975</v>
      </c>
      <c r="C13" s="76">
        <f>'ภาค 4'!C18</f>
        <v>120299.47678452327</v>
      </c>
      <c r="D13" s="60">
        <f t="shared" si="0"/>
        <v>10.780156687683704</v>
      </c>
      <c r="E13" s="76">
        <f>'ภาค 4'!E18</f>
        <v>123904.36654520589</v>
      </c>
      <c r="F13" s="60">
        <f t="shared" si="1"/>
        <v>2.996596375177582</v>
      </c>
      <c r="G13" s="76">
        <f>'ภาค 4'!G18</f>
        <v>113846.85589995974</v>
      </c>
      <c r="H13" s="60">
        <f t="shared" si="2"/>
        <v>-8.11715593701592</v>
      </c>
      <c r="I13" s="76">
        <f>'ภาค 4'!I18</f>
        <v>120566.74861576002</v>
      </c>
      <c r="J13" s="60">
        <f t="shared" si="3"/>
        <v>5.902572067256056</v>
      </c>
      <c r="K13" s="76">
        <f>'ภาค 4'!K18</f>
        <v>124211.38953814267</v>
      </c>
      <c r="L13" s="60">
        <f t="shared" si="4"/>
        <v>3.0229237863898364</v>
      </c>
      <c r="M13" s="76">
        <f>'ภาค 4'!M18</f>
        <v>131231.48751958305</v>
      </c>
      <c r="N13" s="60">
        <f t="shared" si="5"/>
        <v>5.651734520919002</v>
      </c>
    </row>
    <row r="14" spans="1:14" s="58" customFormat="1" ht="35.25" customHeight="1">
      <c r="A14" s="75" t="s">
        <v>48</v>
      </c>
      <c r="B14" s="76">
        <f>ภาค5!B19</f>
        <v>349139.65708171</v>
      </c>
      <c r="C14" s="76">
        <f>ภาค5!C19</f>
        <v>319172.71930238995</v>
      </c>
      <c r="D14" s="60">
        <f t="shared" si="0"/>
        <v>-8.583080486988855</v>
      </c>
      <c r="E14" s="76">
        <f>ภาค5!E19</f>
        <v>325044.80451099004</v>
      </c>
      <c r="F14" s="60">
        <f t="shared" si="1"/>
        <v>1.8397829305194398</v>
      </c>
      <c r="G14" s="76">
        <f>ภาค5!G19</f>
        <v>343030.68264555006</v>
      </c>
      <c r="H14" s="60">
        <f t="shared" si="2"/>
        <v>5.533353520791899</v>
      </c>
      <c r="I14" s="76">
        <f>ภาค5!I19</f>
        <v>376730.51997938997</v>
      </c>
      <c r="J14" s="60">
        <f t="shared" si="3"/>
        <v>9.82414665473572</v>
      </c>
      <c r="K14" s="76">
        <f>ภาค5!K19</f>
        <v>389504.31092308287</v>
      </c>
      <c r="L14" s="60">
        <f t="shared" si="4"/>
        <v>3.390697133959767</v>
      </c>
      <c r="M14" s="76">
        <f>ภาค5!M19</f>
        <v>335942.67156815424</v>
      </c>
      <c r="N14" s="60">
        <f t="shared" si="5"/>
        <v>-13.7512314633934</v>
      </c>
    </row>
    <row r="15" spans="1:14" s="58" customFormat="1" ht="35.25" customHeight="1">
      <c r="A15" s="75" t="s">
        <v>49</v>
      </c>
      <c r="B15" s="76">
        <f>'ภาค6 '!B16</f>
        <v>47013.46307937636</v>
      </c>
      <c r="C15" s="76">
        <f>'ภาค6 '!C16</f>
        <v>49588.006843920084</v>
      </c>
      <c r="D15" s="60">
        <f t="shared" si="0"/>
        <v>5.476184045827323</v>
      </c>
      <c r="E15" s="76">
        <f>'ภาค6 '!E16</f>
        <v>49422.80477515463</v>
      </c>
      <c r="F15" s="60">
        <f t="shared" si="1"/>
        <v>-0.3331492416814217</v>
      </c>
      <c r="G15" s="76">
        <f>'ภาค6 '!G16</f>
        <v>49755.07039369992</v>
      </c>
      <c r="H15" s="60">
        <f t="shared" si="2"/>
        <v>0.672292113037503</v>
      </c>
      <c r="I15" s="76">
        <f>'ภาค6 '!I16</f>
        <v>51472.14709998</v>
      </c>
      <c r="J15" s="60">
        <f t="shared" si="3"/>
        <v>3.451058741738812</v>
      </c>
      <c r="K15" s="76">
        <f>'ภาค6 '!K16</f>
        <v>52919.97968937327</v>
      </c>
      <c r="L15" s="60">
        <f t="shared" si="4"/>
        <v>2.8128466966435</v>
      </c>
      <c r="M15" s="76">
        <f>'ภาค6 '!M16</f>
        <v>51173.57000187962</v>
      </c>
      <c r="N15" s="60">
        <f t="shared" si="5"/>
        <v>-3.300095158283561</v>
      </c>
    </row>
    <row r="16" spans="1:14" s="58" customFormat="1" ht="35.25" customHeight="1">
      <c r="A16" s="75" t="s">
        <v>50</v>
      </c>
      <c r="B16" s="76">
        <f>ภาค7!B14</f>
        <v>11457.49401089273</v>
      </c>
      <c r="C16" s="76">
        <f>ภาค7!C14</f>
        <v>12127.01190909</v>
      </c>
      <c r="D16" s="60">
        <f t="shared" si="0"/>
        <v>5.843493329001572</v>
      </c>
      <c r="E16" s="200">
        <f>ภาค7!E14</f>
        <v>13126.691871309999</v>
      </c>
      <c r="F16" s="60">
        <f t="shared" si="1"/>
        <v>8.24341535832641</v>
      </c>
      <c r="G16" s="76">
        <f>ภาค7!G14</f>
        <v>12837.59657623</v>
      </c>
      <c r="H16" s="60">
        <f t="shared" si="2"/>
        <v>-2.202346927270013</v>
      </c>
      <c r="I16" s="76">
        <f>ภาค7!I14</f>
        <v>12715.08045371</v>
      </c>
      <c r="J16" s="60">
        <f t="shared" si="3"/>
        <v>-0.9543540474456942</v>
      </c>
      <c r="K16" s="76">
        <f>ภาค7!K14</f>
        <v>13083.855265277474</v>
      </c>
      <c r="L16" s="60">
        <f t="shared" si="4"/>
        <v>2.900294755585868</v>
      </c>
      <c r="M16" s="76">
        <f>ภาค7!M14</f>
        <v>13186.943832466088</v>
      </c>
      <c r="N16" s="60">
        <f t="shared" si="5"/>
        <v>0.7879066612896172</v>
      </c>
    </row>
    <row r="17" spans="1:14" s="58" customFormat="1" ht="35.25" customHeight="1">
      <c r="A17" s="199" t="s">
        <v>51</v>
      </c>
      <c r="B17" s="76">
        <f>'ภาค8 '!B15</f>
        <v>17922.042327741005</v>
      </c>
      <c r="C17" s="76">
        <f>'ภาค8 '!C15</f>
        <v>18650.022678889996</v>
      </c>
      <c r="D17" s="60">
        <f t="shared" si="0"/>
        <v>4.06192741784887</v>
      </c>
      <c r="E17" s="76">
        <f>'ภาค8 '!E15</f>
        <v>21010.998693520003</v>
      </c>
      <c r="F17" s="60">
        <f t="shared" si="1"/>
        <v>12.65937342426077</v>
      </c>
      <c r="G17" s="76">
        <f>'ภาค8 '!G15</f>
        <v>20911.29987501</v>
      </c>
      <c r="H17" s="60">
        <f t="shared" si="2"/>
        <v>-0.47450775645781096</v>
      </c>
      <c r="I17" s="76">
        <f>'ภาค8 '!I15</f>
        <v>21791.740691040002</v>
      </c>
      <c r="J17" s="60">
        <f t="shared" si="3"/>
        <v>4.210359094329519</v>
      </c>
      <c r="K17" s="76">
        <f>'ภาค8 '!K15</f>
        <v>22487.190964758436</v>
      </c>
      <c r="L17" s="60">
        <f t="shared" si="4"/>
        <v>3.1913479679224457</v>
      </c>
      <c r="M17" s="76">
        <f>'ภาค8 '!M15</f>
        <v>21188.2833606759</v>
      </c>
      <c r="N17" s="60">
        <f t="shared" si="5"/>
        <v>-5.776211026615828</v>
      </c>
    </row>
    <row r="18" spans="1:14" s="58" customFormat="1" ht="35.25" customHeight="1">
      <c r="A18" s="75" t="s">
        <v>52</v>
      </c>
      <c r="B18" s="76">
        <f>'ภาค9 '!B15</f>
        <v>19006.318968489995</v>
      </c>
      <c r="C18" s="76">
        <f>'ภาค9 '!C15</f>
        <v>19397.734307470004</v>
      </c>
      <c r="D18" s="60">
        <f t="shared" si="0"/>
        <v>2.059395823193982</v>
      </c>
      <c r="E18" s="76">
        <f>'ภาค9 '!E15</f>
        <v>20579.543097910002</v>
      </c>
      <c r="F18" s="60">
        <f t="shared" si="1"/>
        <v>6.092509422530277</v>
      </c>
      <c r="G18" s="76">
        <f>'ภาค9 '!G15</f>
        <v>19733.938046130002</v>
      </c>
      <c r="H18" s="60">
        <f t="shared" si="2"/>
        <v>-4.108959308556645</v>
      </c>
      <c r="I18" s="76">
        <f>'ภาค9 '!I15</f>
        <v>20229.59792719</v>
      </c>
      <c r="J18" s="60">
        <f t="shared" si="3"/>
        <v>2.5117129682952477</v>
      </c>
      <c r="K18" s="76">
        <f>'ภาค9 '!K15</f>
        <v>20961.939325263116</v>
      </c>
      <c r="L18" s="60">
        <f t="shared" si="4"/>
        <v>3.6201480657645613</v>
      </c>
      <c r="M18" s="76">
        <f>'ภาค9 '!M15</f>
        <v>20443.301501775637</v>
      </c>
      <c r="N18" s="60">
        <f t="shared" si="5"/>
        <v>-2.4741881723816563</v>
      </c>
    </row>
    <row r="19" spans="1:14" s="58" customFormat="1" ht="35.25" customHeight="1">
      <c r="A19" s="75" t="s">
        <v>53</v>
      </c>
      <c r="B19" s="76">
        <f>ภาค10!B18</f>
        <v>19392.22043702646</v>
      </c>
      <c r="C19" s="76">
        <f>ภาค10!C18</f>
        <v>21342.586443736454</v>
      </c>
      <c r="D19" s="60">
        <f t="shared" si="0"/>
        <v>10.057466152695294</v>
      </c>
      <c r="E19" s="76">
        <f>ภาค10!E18</f>
        <v>23258.365019246543</v>
      </c>
      <c r="F19" s="60">
        <f t="shared" si="1"/>
        <v>8.976318688273718</v>
      </c>
      <c r="G19" s="76">
        <f>ภาค10!G18</f>
        <v>22771.996472541</v>
      </c>
      <c r="H19" s="60">
        <f t="shared" si="2"/>
        <v>-2.0911553598160006</v>
      </c>
      <c r="I19" s="76">
        <f>ภาค10!I18</f>
        <v>22317.42159527</v>
      </c>
      <c r="J19" s="60">
        <f t="shared" si="3"/>
        <v>-1.9962012457675211</v>
      </c>
      <c r="K19" s="76">
        <f>ภาค10!K18</f>
        <v>23085.140480008406</v>
      </c>
      <c r="L19" s="60">
        <f t="shared" si="4"/>
        <v>3.439998126401474</v>
      </c>
      <c r="M19" s="252">
        <f>ภาค10!M18</f>
        <v>24041.80991689609</v>
      </c>
      <c r="N19" s="60">
        <f t="shared" si="5"/>
        <v>4.144091900658587</v>
      </c>
    </row>
    <row r="20" spans="1:14" s="58" customFormat="1" ht="35.25" customHeight="1">
      <c r="A20" s="75" t="s">
        <v>54</v>
      </c>
      <c r="B20" s="76">
        <f>'ภาค11 '!B14</f>
        <v>23483.501545804636</v>
      </c>
      <c r="C20" s="76">
        <f>'ภาค11 '!C14</f>
        <v>24326.558608665182</v>
      </c>
      <c r="D20" s="60">
        <f t="shared" si="0"/>
        <v>3.5899972634666955</v>
      </c>
      <c r="E20" s="76">
        <f>'ภาค11 '!E14</f>
        <v>25037.079071484455</v>
      </c>
      <c r="F20" s="60">
        <f t="shared" si="1"/>
        <v>2.9207602861104407</v>
      </c>
      <c r="G20" s="76">
        <f>'ภาค11 '!G14</f>
        <v>25830.090196542995</v>
      </c>
      <c r="H20" s="60">
        <f t="shared" si="2"/>
        <v>3.1673468090841546</v>
      </c>
      <c r="I20" s="76">
        <f>'ภาค11 '!I14</f>
        <v>27822.223450909998</v>
      </c>
      <c r="J20" s="60">
        <f t="shared" si="3"/>
        <v>7.712451792497507</v>
      </c>
      <c r="K20" s="76">
        <f>'ภาค11 '!K14</f>
        <v>28053.45474343244</v>
      </c>
      <c r="L20" s="60">
        <f t="shared" si="4"/>
        <v>0.8311028517560132</v>
      </c>
      <c r="M20" s="76">
        <f>'ภาค11 '!M14</f>
        <v>22579.23909115036</v>
      </c>
      <c r="N20" s="60">
        <f t="shared" si="5"/>
        <v>-19.513516970895154</v>
      </c>
    </row>
    <row r="21" spans="1:14" s="58" customFormat="1" ht="35.25" customHeight="1">
      <c r="A21" s="75" t="s">
        <v>55</v>
      </c>
      <c r="B21" s="76">
        <f>ภาค12!B14</f>
        <v>15605.786634291999</v>
      </c>
      <c r="C21" s="76">
        <f>ภาค12!C14</f>
        <v>16230.700269439998</v>
      </c>
      <c r="D21" s="60">
        <f t="shared" si="0"/>
        <v>4.004371261714038</v>
      </c>
      <c r="E21" s="76">
        <f>ภาค12!E14</f>
        <v>16861.999721063</v>
      </c>
      <c r="F21" s="60">
        <f t="shared" si="1"/>
        <v>3.8895392136077103</v>
      </c>
      <c r="G21" s="76">
        <f>ภาค12!G14</f>
        <v>17928.58400102</v>
      </c>
      <c r="H21" s="60">
        <f t="shared" si="2"/>
        <v>6.325372420832677</v>
      </c>
      <c r="I21" s="76">
        <f>ภาค12!I14</f>
        <v>17229.35899726</v>
      </c>
      <c r="J21" s="60">
        <f t="shared" si="3"/>
        <v>-3.9000570470050606</v>
      </c>
      <c r="K21" s="76">
        <f>ภาค12!K14</f>
        <v>18210.12330986616</v>
      </c>
      <c r="L21" s="60">
        <f t="shared" si="4"/>
        <v>5.692401631204823</v>
      </c>
      <c r="M21" s="76">
        <f>ภาค12!M14</f>
        <v>17148.990582507267</v>
      </c>
      <c r="N21" s="60">
        <f t="shared" si="5"/>
        <v>-5.827158384940629</v>
      </c>
    </row>
    <row r="22" spans="1:14" s="121" customFormat="1" ht="35.25" customHeight="1">
      <c r="A22" s="122" t="s">
        <v>61</v>
      </c>
      <c r="B22" s="123">
        <f>SUM(B13:B21)</f>
        <v>611613.467144273</v>
      </c>
      <c r="C22" s="123">
        <f>SUM(C13:C21)</f>
        <v>601134.8171481248</v>
      </c>
      <c r="D22" s="124">
        <f t="shared" si="0"/>
        <v>-1.7132798015509345</v>
      </c>
      <c r="E22" s="123">
        <f>SUM(E13:E21)</f>
        <v>618246.6533058846</v>
      </c>
      <c r="F22" s="124">
        <f t="shared" si="1"/>
        <v>2.8465887633893723</v>
      </c>
      <c r="G22" s="123">
        <f>SUM(G13:G21)</f>
        <v>626646.1141066838</v>
      </c>
      <c r="H22" s="124">
        <f t="shared" si="2"/>
        <v>1.358593816219732</v>
      </c>
      <c r="I22" s="123">
        <f>SUM(I13:I21)</f>
        <v>670874.83881051</v>
      </c>
      <c r="J22" s="124">
        <f t="shared" si="3"/>
        <v>7.05800669758825</v>
      </c>
      <c r="K22" s="123">
        <f>SUM(K13:K21)</f>
        <v>692517.3842392048</v>
      </c>
      <c r="L22" s="124">
        <f t="shared" si="4"/>
        <v>3.2260183534484574</v>
      </c>
      <c r="M22" s="123">
        <f>SUM(M13:M21)</f>
        <v>636936.2973750881</v>
      </c>
      <c r="N22" s="124">
        <f t="shared" si="5"/>
        <v>-8.025948247519842</v>
      </c>
    </row>
    <row r="23" spans="1:14" s="121" customFormat="1" ht="35.25" customHeight="1">
      <c r="A23" s="125" t="s">
        <v>63</v>
      </c>
      <c r="B23" s="126">
        <f>B12+B22</f>
        <v>1451463.793620481</v>
      </c>
      <c r="C23" s="126">
        <f>C12+C22</f>
        <v>1463242.7549265528</v>
      </c>
      <c r="D23" s="127">
        <f t="shared" si="0"/>
        <v>0.8115229162341562</v>
      </c>
      <c r="E23" s="126">
        <f>E12+E22</f>
        <v>1520484.7574603125</v>
      </c>
      <c r="F23" s="127">
        <f t="shared" si="1"/>
        <v>3.911996306903494</v>
      </c>
      <c r="G23" s="126">
        <f>G12+G22</f>
        <v>1552917.5913695467</v>
      </c>
      <c r="H23" s="127">
        <f t="shared" si="2"/>
        <v>2.1330587991823933</v>
      </c>
      <c r="I23" s="126">
        <f>I12+I22</f>
        <v>1646571.70950992</v>
      </c>
      <c r="J23" s="127">
        <f t="shared" si="3"/>
        <v>6.030849200296461</v>
      </c>
      <c r="K23" s="126">
        <f>K12+K22</f>
        <v>1706211.8213621147</v>
      </c>
      <c r="L23" s="127">
        <f t="shared" si="4"/>
        <v>3.622078012620885</v>
      </c>
      <c r="M23" s="126">
        <f>M12+M22</f>
        <v>1585799.374336829</v>
      </c>
      <c r="N23" s="127">
        <f t="shared" si="5"/>
        <v>-7.0572976647856835</v>
      </c>
    </row>
    <row r="24" spans="1:14" s="58" customFormat="1" ht="35.25" customHeight="1">
      <c r="A24" s="75" t="s">
        <v>62</v>
      </c>
      <c r="B24" s="86">
        <v>10.578999999999999</v>
      </c>
      <c r="C24" s="86">
        <v>12.833134000000001</v>
      </c>
      <c r="D24" s="60">
        <f t="shared" si="0"/>
        <v>21.307628320257137</v>
      </c>
      <c r="E24" s="86">
        <v>13.05256214</v>
      </c>
      <c r="F24" s="60">
        <f t="shared" si="1"/>
        <v>1.7098562206238788</v>
      </c>
      <c r="G24" s="86">
        <v>10.497304019999998</v>
      </c>
      <c r="H24" s="60">
        <f t="shared" si="2"/>
        <v>-19.57667845280223</v>
      </c>
      <c r="I24" s="86">
        <v>12.064913939999999</v>
      </c>
      <c r="J24" s="130">
        <f t="shared" si="3"/>
        <v>14.933452599003616</v>
      </c>
      <c r="K24" s="86">
        <v>12.13640224</v>
      </c>
      <c r="L24" s="130">
        <f t="shared" si="4"/>
        <v>0.5925305423272847</v>
      </c>
      <c r="M24" s="86">
        <v>9.52433044999816</v>
      </c>
      <c r="N24" s="130">
        <f t="shared" si="5"/>
        <v>-21.522620446715187</v>
      </c>
    </row>
    <row r="25" spans="1:14" s="58" customFormat="1" ht="35.25" customHeight="1">
      <c r="A25" s="75" t="s">
        <v>64</v>
      </c>
      <c r="B25" s="86">
        <v>176342.69121062002</v>
      </c>
      <c r="C25" s="86">
        <v>182717.87848088003</v>
      </c>
      <c r="D25" s="60">
        <f t="shared" si="0"/>
        <v>3.6152262543422444</v>
      </c>
      <c r="E25" s="86">
        <v>191189.16700327</v>
      </c>
      <c r="F25" s="60">
        <f t="shared" si="1"/>
        <v>4.63626690109388</v>
      </c>
      <c r="G25" s="86">
        <v>200192.622385431</v>
      </c>
      <c r="H25" s="60">
        <f t="shared" si="2"/>
        <v>4.709186991754087</v>
      </c>
      <c r="I25" s="86">
        <v>205193.81439966</v>
      </c>
      <c r="J25" s="60">
        <f t="shared" si="3"/>
        <v>2.4981899705575663</v>
      </c>
      <c r="K25" s="86">
        <v>203747.4092184085</v>
      </c>
      <c r="L25" s="60">
        <f t="shared" si="4"/>
        <v>-0.704897067917619</v>
      </c>
      <c r="M25" s="86">
        <v>177264.2644717</v>
      </c>
      <c r="N25" s="60">
        <f t="shared" si="5"/>
        <v>-12.998027728696018</v>
      </c>
    </row>
    <row r="26" spans="1:14" s="121" customFormat="1" ht="35.25" customHeight="1">
      <c r="A26" s="232" t="s">
        <v>76</v>
      </c>
      <c r="B26" s="233">
        <f>B24+B25</f>
        <v>176353.27021062002</v>
      </c>
      <c r="C26" s="233">
        <f>C24+C25</f>
        <v>182730.71161488</v>
      </c>
      <c r="D26" s="234">
        <f t="shared" si="0"/>
        <v>3.616287578134146</v>
      </c>
      <c r="E26" s="233">
        <f>E24+E25</f>
        <v>191202.21956541</v>
      </c>
      <c r="F26" s="234">
        <f t="shared" si="1"/>
        <v>4.636061379974472</v>
      </c>
      <c r="G26" s="233">
        <f>G24+G25</f>
        <v>200203.119689451</v>
      </c>
      <c r="H26" s="234">
        <f t="shared" si="2"/>
        <v>4.7075290990342396</v>
      </c>
      <c r="I26" s="233">
        <f>I24+I25</f>
        <v>205205.87931360002</v>
      </c>
      <c r="J26" s="234">
        <f t="shared" si="3"/>
        <v>2.4988419920274665</v>
      </c>
      <c r="K26" s="233">
        <f>K24+K25</f>
        <v>203759.54562064848</v>
      </c>
      <c r="L26" s="234">
        <f t="shared" si="4"/>
        <v>-0.7048207867091455</v>
      </c>
      <c r="M26" s="233">
        <f>M24+M25</f>
        <v>177273.78880215</v>
      </c>
      <c r="N26" s="234">
        <f t="shared" si="5"/>
        <v>-12.998535473674751</v>
      </c>
    </row>
    <row r="27" spans="1:14" s="121" customFormat="1" ht="35.25" customHeight="1">
      <c r="A27" s="128" t="s">
        <v>9</v>
      </c>
      <c r="B27" s="131">
        <v>102164.91052228</v>
      </c>
      <c r="C27" s="131">
        <v>83521.74782962</v>
      </c>
      <c r="D27" s="130">
        <f t="shared" si="0"/>
        <v>-18.24810749341803</v>
      </c>
      <c r="E27" s="131">
        <v>46297.493096269995</v>
      </c>
      <c r="F27" s="130">
        <f t="shared" si="1"/>
        <v>-44.56833782895149</v>
      </c>
      <c r="G27" s="131">
        <v>39388.759621289995</v>
      </c>
      <c r="H27" s="130">
        <f t="shared" si="2"/>
        <v>-14.92247854676306</v>
      </c>
      <c r="I27" s="131">
        <v>63678.73046024</v>
      </c>
      <c r="J27" s="130">
        <f t="shared" si="3"/>
        <v>61.66726516013734</v>
      </c>
      <c r="K27" s="131">
        <v>99686.76040186</v>
      </c>
      <c r="L27" s="130">
        <f t="shared" si="4"/>
        <v>56.54640047213698</v>
      </c>
      <c r="M27" s="131">
        <v>71239.49542263</v>
      </c>
      <c r="N27" s="130">
        <f t="shared" si="5"/>
        <v>-28.5366530766499</v>
      </c>
    </row>
    <row r="28" spans="1:14" s="121" customFormat="1" ht="35.25" customHeight="1">
      <c r="A28" s="118" t="s">
        <v>56</v>
      </c>
      <c r="B28" s="119">
        <f>B23+B26+B27</f>
        <v>1729981.974353381</v>
      </c>
      <c r="C28" s="119">
        <f>C23+C26+C27</f>
        <v>1729495.2143710528</v>
      </c>
      <c r="D28" s="120">
        <f t="shared" si="0"/>
        <v>-0.0281367083324727</v>
      </c>
      <c r="E28" s="119">
        <f>E23+E26+E27</f>
        <v>1757984.4701219923</v>
      </c>
      <c r="F28" s="120">
        <f t="shared" si="1"/>
        <v>1.6472584320679873</v>
      </c>
      <c r="G28" s="119">
        <f>G23+G26+G27</f>
        <v>1792509.4706802878</v>
      </c>
      <c r="H28" s="120">
        <f t="shared" si="2"/>
        <v>1.9638967889118903</v>
      </c>
      <c r="I28" s="119">
        <f>I23+I26+I27</f>
        <v>1915456.3192837602</v>
      </c>
      <c r="J28" s="120">
        <f t="shared" si="3"/>
        <v>6.858923236640526</v>
      </c>
      <c r="K28" s="119">
        <f>K23+K26+K27</f>
        <v>2009658.127384623</v>
      </c>
      <c r="L28" s="120">
        <f t="shared" si="4"/>
        <v>4.91798257952901</v>
      </c>
      <c r="M28" s="119">
        <f>M23+M26+M27</f>
        <v>1834312.658561609</v>
      </c>
      <c r="N28" s="120">
        <f t="shared" si="5"/>
        <v>-8.725139188286185</v>
      </c>
    </row>
    <row r="29" spans="1:13" s="58" customFormat="1" ht="35.25" customHeight="1">
      <c r="A29" s="226" t="s">
        <v>321</v>
      </c>
      <c r="B29" s="226"/>
      <c r="C29" s="226"/>
      <c r="D29" s="226"/>
      <c r="E29" s="226"/>
      <c r="M29" s="58" t="s">
        <v>59</v>
      </c>
    </row>
    <row r="30" spans="1:13" s="58" customFormat="1" ht="35.25" customHeight="1">
      <c r="A30" s="226"/>
      <c r="B30" s="226"/>
      <c r="C30" s="226"/>
      <c r="D30" s="226"/>
      <c r="E30" s="226"/>
      <c r="M30" s="235" t="s">
        <v>59</v>
      </c>
    </row>
    <row r="31" spans="1:13" s="58" customFormat="1" ht="35.25" customHeight="1">
      <c r="A31" s="57"/>
      <c r="I31" s="212" t="s">
        <v>59</v>
      </c>
      <c r="K31" s="212" t="s">
        <v>59</v>
      </c>
      <c r="M31" s="212" t="s">
        <v>59</v>
      </c>
    </row>
    <row r="32" spans="1:13" s="58" customFormat="1" ht="35.25" customHeight="1">
      <c r="A32" s="57"/>
      <c r="I32" s="212"/>
      <c r="K32" s="212"/>
      <c r="M32" s="212"/>
    </row>
    <row r="33" spans="1:13" s="58" customFormat="1" ht="35.25" customHeight="1">
      <c r="A33" s="57"/>
      <c r="I33" s="212"/>
      <c r="K33" s="212"/>
      <c r="M33" s="212"/>
    </row>
    <row r="34" s="58" customFormat="1" ht="35.25" customHeight="1">
      <c r="A34" s="57"/>
    </row>
    <row r="35" s="58" customFormat="1" ht="35.25" customHeight="1">
      <c r="A35" s="57"/>
    </row>
    <row r="36" s="58" customFormat="1" ht="35.25" customHeight="1">
      <c r="A36" s="57"/>
    </row>
    <row r="37" s="58" customFormat="1" ht="35.25" customHeight="1">
      <c r="B37" s="227"/>
    </row>
    <row r="38" s="58" customFormat="1" ht="35.25" customHeight="1">
      <c r="B38" s="219"/>
    </row>
    <row r="39" spans="1:14" s="58" customFormat="1" ht="47.25" customHeight="1">
      <c r="A39" s="101" t="s">
        <v>1</v>
      </c>
      <c r="B39" s="101">
        <v>2557</v>
      </c>
      <c r="C39" s="101">
        <v>2558</v>
      </c>
      <c r="D39" s="102" t="s">
        <v>2</v>
      </c>
      <c r="E39" s="101">
        <v>2559</v>
      </c>
      <c r="F39" s="102" t="s">
        <v>2</v>
      </c>
      <c r="G39" s="101">
        <v>2560</v>
      </c>
      <c r="H39" s="102" t="s">
        <v>2</v>
      </c>
      <c r="I39" s="101">
        <v>2561</v>
      </c>
      <c r="J39" s="102" t="s">
        <v>2</v>
      </c>
      <c r="K39" s="101">
        <v>2562</v>
      </c>
      <c r="L39" s="102" t="s">
        <v>2</v>
      </c>
      <c r="M39" s="101">
        <v>2563</v>
      </c>
      <c r="N39" s="102" t="s">
        <v>2</v>
      </c>
    </row>
    <row r="40" spans="1:14" s="58" customFormat="1" ht="47.25" customHeight="1">
      <c r="A40" s="87" t="s">
        <v>4</v>
      </c>
      <c r="B40" s="88">
        <f aca="true" t="shared" si="6" ref="B40:C48">B67+B93</f>
        <v>280938.662190219</v>
      </c>
      <c r="C40" s="88">
        <f t="shared" si="6"/>
        <v>302503.130354314</v>
      </c>
      <c r="D40" s="89">
        <f aca="true" t="shared" si="7" ref="D40:D49">(C40-B40)/B40*100</f>
        <v>7.675863477093824</v>
      </c>
      <c r="E40" s="88">
        <f aca="true" t="shared" si="8" ref="E40:E48">E67+E93</f>
        <v>319117.02797776094</v>
      </c>
      <c r="F40" s="89">
        <f aca="true" t="shared" si="9" ref="F40:F49">(E40-C40)/C40*100</f>
        <v>5.492140727267027</v>
      </c>
      <c r="G40" s="88">
        <f aca="true" t="shared" si="10" ref="G40:G48">G67+G93</f>
        <v>314518.16084515094</v>
      </c>
      <c r="H40" s="89">
        <f aca="true" t="shared" si="11" ref="H40:H49">(G40-E40)/E40*100</f>
        <v>-1.4411224502035953</v>
      </c>
      <c r="I40" s="88">
        <f aca="true" t="shared" si="12" ref="I40:I48">I67+I93</f>
        <v>319022.0209345</v>
      </c>
      <c r="J40" s="89">
        <f aca="true" t="shared" si="13" ref="J40:J49">(I40-G40)/G40*100</f>
        <v>1.431987290414831</v>
      </c>
      <c r="K40" s="88">
        <f aca="true" t="shared" si="14" ref="K40:K45">K67+K93</f>
        <v>336365.09897595004</v>
      </c>
      <c r="L40" s="89">
        <f aca="true" t="shared" si="15" ref="L40:L49">(K40-I40)/I40*100</f>
        <v>5.436326304575338</v>
      </c>
      <c r="M40" s="88">
        <f aca="true" t="shared" si="16" ref="M40:M45">M67+M93</f>
        <v>336352.22824713</v>
      </c>
      <c r="N40" s="89">
        <f aca="true" t="shared" si="17" ref="N40:N49">(M40-K40)/K40*100</f>
        <v>-0.0038264162540117596</v>
      </c>
    </row>
    <row r="41" spans="1:14" s="58" customFormat="1" ht="47.25" customHeight="1">
      <c r="A41" s="87" t="s">
        <v>5</v>
      </c>
      <c r="B41" s="88">
        <f t="shared" si="6"/>
        <v>570160.8399974889</v>
      </c>
      <c r="C41" s="88">
        <f t="shared" si="6"/>
        <v>566250.49426045</v>
      </c>
      <c r="D41" s="89">
        <f t="shared" si="7"/>
        <v>-0.6858320429470569</v>
      </c>
      <c r="E41" s="88">
        <f t="shared" si="8"/>
        <v>604929.9152931649</v>
      </c>
      <c r="F41" s="89">
        <f t="shared" si="9"/>
        <v>6.830796869013253</v>
      </c>
      <c r="G41" s="88">
        <f t="shared" si="10"/>
        <v>626018.0342499592</v>
      </c>
      <c r="H41" s="89">
        <f t="shared" si="11"/>
        <v>3.4860433289324777</v>
      </c>
      <c r="I41" s="88">
        <f t="shared" si="12"/>
        <v>663525.7335826</v>
      </c>
      <c r="J41" s="89">
        <f t="shared" si="13"/>
        <v>5.991472654231016</v>
      </c>
      <c r="K41" s="88">
        <f t="shared" si="14"/>
        <v>694613.34440299</v>
      </c>
      <c r="L41" s="89">
        <f t="shared" si="15"/>
        <v>4.685215545829308</v>
      </c>
      <c r="M41" s="88">
        <f t="shared" si="16"/>
        <v>608224.58638749</v>
      </c>
      <c r="N41" s="89">
        <f t="shared" si="17"/>
        <v>-12.436956288213812</v>
      </c>
    </row>
    <row r="42" spans="1:14" s="58" customFormat="1" ht="47.25" customHeight="1">
      <c r="A42" s="87" t="s">
        <v>6</v>
      </c>
      <c r="B42" s="88">
        <f t="shared" si="6"/>
        <v>2.34914994</v>
      </c>
      <c r="C42" s="88">
        <f t="shared" si="6"/>
        <v>5.200098339999999</v>
      </c>
      <c r="D42" s="89">
        <f t="shared" si="7"/>
        <v>121.36085276872531</v>
      </c>
      <c r="E42" s="88">
        <f t="shared" si="8"/>
        <v>70.0007218</v>
      </c>
      <c r="F42" s="89">
        <f t="shared" si="9"/>
        <v>1246.1422693017764</v>
      </c>
      <c r="G42" s="88">
        <f t="shared" si="10"/>
        <v>0.26688387999999996</v>
      </c>
      <c r="H42" s="89">
        <f t="shared" si="11"/>
        <v>-99.61874124560813</v>
      </c>
      <c r="I42" s="88">
        <f t="shared" si="12"/>
        <v>0.53378996</v>
      </c>
      <c r="J42" s="89">
        <f t="shared" si="13"/>
        <v>100.00831822439037</v>
      </c>
      <c r="K42" s="88">
        <f t="shared" si="14"/>
        <v>0</v>
      </c>
      <c r="L42" s="89">
        <f t="shared" si="15"/>
        <v>-100</v>
      </c>
      <c r="M42" s="88">
        <f t="shared" si="16"/>
        <v>0</v>
      </c>
      <c r="N42" s="89" t="e">
        <f t="shared" si="17"/>
        <v>#DIV/0!</v>
      </c>
    </row>
    <row r="43" spans="1:14" s="58" customFormat="1" ht="47.25" customHeight="1">
      <c r="A43" s="87" t="s">
        <v>7</v>
      </c>
      <c r="B43" s="88">
        <f t="shared" si="6"/>
        <v>711525.5189929263</v>
      </c>
      <c r="C43" s="88">
        <f t="shared" si="6"/>
        <v>709031.2038693789</v>
      </c>
      <c r="D43" s="89">
        <f t="shared" si="7"/>
        <v>-0.3505587722388138</v>
      </c>
      <c r="E43" s="88">
        <f t="shared" si="8"/>
        <v>716386.391927143</v>
      </c>
      <c r="F43" s="89">
        <f t="shared" si="9"/>
        <v>1.0373574558672163</v>
      </c>
      <c r="G43" s="88">
        <f t="shared" si="10"/>
        <v>742250.1011554202</v>
      </c>
      <c r="H43" s="89">
        <f t="shared" si="11"/>
        <v>3.6103015802270524</v>
      </c>
      <c r="I43" s="88">
        <f t="shared" si="12"/>
        <v>792998.5545552499</v>
      </c>
      <c r="J43" s="89">
        <f t="shared" si="13"/>
        <v>6.837109664361425</v>
      </c>
      <c r="K43" s="88">
        <f t="shared" si="14"/>
        <v>799850.7559970235</v>
      </c>
      <c r="L43" s="89">
        <f t="shared" si="15"/>
        <v>0.8640875071476907</v>
      </c>
      <c r="M43" s="236">
        <f t="shared" si="16"/>
        <v>745017.8121257437</v>
      </c>
      <c r="N43" s="89">
        <f t="shared" si="17"/>
        <v>-6.855396892502766</v>
      </c>
    </row>
    <row r="44" spans="1:14" s="58" customFormat="1" ht="47.25" customHeight="1">
      <c r="A44" s="87" t="s">
        <v>8</v>
      </c>
      <c r="B44" s="88">
        <f t="shared" si="6"/>
        <v>53158.52031473273</v>
      </c>
      <c r="C44" s="88">
        <f t="shared" si="6"/>
        <v>54219.579890019995</v>
      </c>
      <c r="D44" s="89">
        <f t="shared" si="7"/>
        <v>1.9960291765179157</v>
      </c>
      <c r="E44" s="88">
        <f t="shared" si="8"/>
        <v>56288.90808277355</v>
      </c>
      <c r="F44" s="89">
        <f t="shared" si="9"/>
        <v>3.81656994936335</v>
      </c>
      <c r="G44" s="88">
        <f t="shared" si="10"/>
        <v>55734.797960627635</v>
      </c>
      <c r="H44" s="89">
        <f t="shared" si="11"/>
        <v>-0.9844037502576736</v>
      </c>
      <c r="I44" s="88">
        <f t="shared" si="12"/>
        <v>60374.867497299994</v>
      </c>
      <c r="J44" s="89">
        <f t="shared" si="13"/>
        <v>8.325264837149339</v>
      </c>
      <c r="K44" s="88">
        <f t="shared" si="14"/>
        <v>62061.24190317001</v>
      </c>
      <c r="L44" s="89">
        <f t="shared" si="15"/>
        <v>2.7931728478665954</v>
      </c>
      <c r="M44" s="236">
        <f t="shared" si="16"/>
        <v>57804.47058334538</v>
      </c>
      <c r="N44" s="89">
        <f t="shared" si="17"/>
        <v>-6.858985075526186</v>
      </c>
    </row>
    <row r="45" spans="1:14" s="58" customFormat="1" ht="47.25" customHeight="1">
      <c r="A45" s="87" t="s">
        <v>315</v>
      </c>
      <c r="B45" s="88">
        <f t="shared" si="6"/>
        <v>0</v>
      </c>
      <c r="C45" s="88">
        <f t="shared" si="6"/>
        <v>0</v>
      </c>
      <c r="D45" s="89" t="e">
        <f t="shared" si="7"/>
        <v>#DIV/0!</v>
      </c>
      <c r="E45" s="88">
        <f t="shared" si="8"/>
        <v>0</v>
      </c>
      <c r="F45" s="89" t="e">
        <f t="shared" si="9"/>
        <v>#DIV/0!</v>
      </c>
      <c r="G45" s="88">
        <f t="shared" si="10"/>
        <v>65.07515894999999</v>
      </c>
      <c r="H45" s="89" t="e">
        <f t="shared" si="11"/>
        <v>#DIV/0!</v>
      </c>
      <c r="I45" s="88">
        <f t="shared" si="12"/>
        <v>219.19473614999998</v>
      </c>
      <c r="J45" s="89">
        <f t="shared" si="13"/>
        <v>236.83319362833458</v>
      </c>
      <c r="K45" s="88">
        <f t="shared" si="14"/>
        <v>450.6063421</v>
      </c>
      <c r="L45" s="89">
        <f t="shared" si="15"/>
        <v>105.57352334941099</v>
      </c>
      <c r="M45" s="236">
        <f t="shared" si="16"/>
        <v>158.94074189999998</v>
      </c>
      <c r="N45" s="89">
        <f t="shared" si="17"/>
        <v>-64.7273624336323</v>
      </c>
    </row>
    <row r="46" spans="1:14" s="58" customFormat="1" ht="47.25" customHeight="1">
      <c r="A46" s="87" t="s">
        <v>9</v>
      </c>
      <c r="B46" s="88">
        <f t="shared" si="6"/>
        <v>102164.91052228</v>
      </c>
      <c r="C46" s="88">
        <f t="shared" si="6"/>
        <v>83521.74782962</v>
      </c>
      <c r="D46" s="89">
        <f t="shared" si="7"/>
        <v>-18.24810749341803</v>
      </c>
      <c r="E46" s="88">
        <f t="shared" si="8"/>
        <v>46297.493096269995</v>
      </c>
      <c r="F46" s="89">
        <f t="shared" si="9"/>
        <v>-44.56833782895149</v>
      </c>
      <c r="G46" s="88">
        <f t="shared" si="10"/>
        <v>39388.759621289995</v>
      </c>
      <c r="H46" s="89">
        <f t="shared" si="11"/>
        <v>-14.92247854676306</v>
      </c>
      <c r="I46" s="88">
        <f t="shared" si="12"/>
        <v>63678.730460239996</v>
      </c>
      <c r="J46" s="89">
        <f t="shared" si="13"/>
        <v>61.66726516013732</v>
      </c>
      <c r="K46" s="88">
        <v>99686.76040186</v>
      </c>
      <c r="L46" s="89">
        <f t="shared" si="15"/>
        <v>56.546400472137</v>
      </c>
      <c r="M46" s="88">
        <v>71239.49541824001</v>
      </c>
      <c r="N46" s="89">
        <f t="shared" si="17"/>
        <v>-28.536653081053686</v>
      </c>
    </row>
    <row r="47" spans="1:14" s="58" customFormat="1" ht="47.25" customHeight="1">
      <c r="A47" s="87" t="s">
        <v>10</v>
      </c>
      <c r="B47" s="88">
        <f t="shared" si="6"/>
        <v>11694.513099290001</v>
      </c>
      <c r="C47" s="88">
        <f t="shared" si="6"/>
        <v>13581.88235819</v>
      </c>
      <c r="D47" s="89">
        <f t="shared" si="7"/>
        <v>16.138929794474166</v>
      </c>
      <c r="E47" s="88">
        <f t="shared" si="8"/>
        <v>14490.725646140003</v>
      </c>
      <c r="F47" s="89">
        <f t="shared" si="9"/>
        <v>6.6915856284233115</v>
      </c>
      <c r="G47" s="88">
        <f t="shared" si="10"/>
        <v>13997.654857790001</v>
      </c>
      <c r="H47" s="89">
        <f t="shared" si="11"/>
        <v>-3.4026645758857805</v>
      </c>
      <c r="I47" s="88">
        <f t="shared" si="12"/>
        <v>15199.027491639998</v>
      </c>
      <c r="J47" s="89">
        <f t="shared" si="13"/>
        <v>8.58267078346632</v>
      </c>
      <c r="K47" s="88">
        <f>K74+K100</f>
        <v>16168.285160619998</v>
      </c>
      <c r="L47" s="89">
        <f t="shared" si="15"/>
        <v>6.377103202906414</v>
      </c>
      <c r="M47" s="88">
        <f>M74+M100</f>
        <v>15160.966464929998</v>
      </c>
      <c r="N47" s="89">
        <f t="shared" si="17"/>
        <v>-6.2302135673822665</v>
      </c>
    </row>
    <row r="48" spans="1:14" s="58" customFormat="1" ht="47.25" customHeight="1">
      <c r="A48" s="90" t="s">
        <v>11</v>
      </c>
      <c r="B48" s="91">
        <f t="shared" si="6"/>
        <v>336.660086504</v>
      </c>
      <c r="C48" s="91">
        <f t="shared" si="6"/>
        <v>381.97571073999995</v>
      </c>
      <c r="D48" s="89">
        <f t="shared" si="7"/>
        <v>13.460349489769868</v>
      </c>
      <c r="E48" s="88">
        <f t="shared" si="8"/>
        <v>404.00737694000003</v>
      </c>
      <c r="F48" s="89">
        <f t="shared" si="9"/>
        <v>5.76781862839347</v>
      </c>
      <c r="G48" s="88">
        <f t="shared" si="10"/>
        <v>536.6199472199999</v>
      </c>
      <c r="H48" s="89">
        <f t="shared" si="11"/>
        <v>32.824294270174775</v>
      </c>
      <c r="I48" s="88">
        <f t="shared" si="12"/>
        <v>437.65623612</v>
      </c>
      <c r="J48" s="89">
        <f t="shared" si="13"/>
        <v>-18.442048532241266</v>
      </c>
      <c r="K48" s="88">
        <f>K75+K101</f>
        <v>449.89779867000004</v>
      </c>
      <c r="L48" s="89">
        <f t="shared" si="15"/>
        <v>2.797072574248328</v>
      </c>
      <c r="M48" s="88">
        <f>M75+M101</f>
        <v>354.15858844</v>
      </c>
      <c r="N48" s="89">
        <f t="shared" si="17"/>
        <v>-21.280213086844803</v>
      </c>
    </row>
    <row r="49" spans="1:14" s="121" customFormat="1" ht="47.25" customHeight="1">
      <c r="A49" s="135" t="s">
        <v>3</v>
      </c>
      <c r="B49" s="136">
        <f>SUM(B40:B48)</f>
        <v>1729981.974353381</v>
      </c>
      <c r="C49" s="136">
        <f>SUM(C40:C48)</f>
        <v>1729495.214371053</v>
      </c>
      <c r="D49" s="137">
        <f t="shared" si="7"/>
        <v>-0.028136708332459244</v>
      </c>
      <c r="E49" s="136">
        <f>SUM(E40:E48)</f>
        <v>1757984.4701219923</v>
      </c>
      <c r="F49" s="137">
        <f t="shared" si="9"/>
        <v>1.6472584320679737</v>
      </c>
      <c r="G49" s="136">
        <f>SUM(G40:G48)</f>
        <v>1792509.470680288</v>
      </c>
      <c r="H49" s="137">
        <f t="shared" si="11"/>
        <v>1.963896788911904</v>
      </c>
      <c r="I49" s="136">
        <f>SUM(I40:I48)</f>
        <v>1915456.3192837602</v>
      </c>
      <c r="J49" s="137">
        <f t="shared" si="13"/>
        <v>6.8589232366405115</v>
      </c>
      <c r="K49" s="136">
        <f>SUM(K40:K48)</f>
        <v>2009645.9909823837</v>
      </c>
      <c r="L49" s="137">
        <f t="shared" si="15"/>
        <v>4.9173489758223035</v>
      </c>
      <c r="M49" s="136">
        <f>SUM(M40:M48)</f>
        <v>1834312.6585572187</v>
      </c>
      <c r="N49" s="137">
        <f t="shared" si="17"/>
        <v>-8.724587972802915</v>
      </c>
    </row>
    <row r="50" spans="1:14" s="58" customFormat="1" ht="35.25" customHeight="1">
      <c r="A50" s="57" t="s">
        <v>74</v>
      </c>
      <c r="F50" s="193" t="s">
        <v>59</v>
      </c>
      <c r="H50" s="193" t="s">
        <v>59</v>
      </c>
      <c r="J50" s="193" t="s">
        <v>59</v>
      </c>
      <c r="L50" s="193" t="s">
        <v>59</v>
      </c>
      <c r="N50" s="193" t="s">
        <v>59</v>
      </c>
    </row>
    <row r="51" spans="1:14" s="58" customFormat="1" ht="35.25" customHeight="1">
      <c r="A51" s="57"/>
      <c r="F51" s="193"/>
      <c r="H51" s="193"/>
      <c r="J51" s="193"/>
      <c r="L51" s="193"/>
      <c r="N51" s="193"/>
    </row>
    <row r="52" spans="1:14" s="58" customFormat="1" ht="35.25" customHeight="1">
      <c r="A52" s="57"/>
      <c r="F52" s="193"/>
      <c r="H52" s="193"/>
      <c r="J52" s="193"/>
      <c r="L52" s="193"/>
      <c r="N52" s="193"/>
    </row>
    <row r="53" spans="1:14" s="58" customFormat="1" ht="35.25" customHeight="1">
      <c r="A53" s="57"/>
      <c r="F53" s="193"/>
      <c r="H53" s="193"/>
      <c r="J53" s="193"/>
      <c r="L53" s="193"/>
      <c r="N53" s="193"/>
    </row>
    <row r="54" spans="1:14" s="58" customFormat="1" ht="35.25" customHeight="1">
      <c r="A54" s="57"/>
      <c r="F54" s="193"/>
      <c r="H54" s="193"/>
      <c r="J54" s="193"/>
      <c r="L54" s="193"/>
      <c r="N54" s="193"/>
    </row>
    <row r="55" spans="1:14" s="58" customFormat="1" ht="35.25" customHeight="1">
      <c r="A55" s="57"/>
      <c r="F55" s="193"/>
      <c r="H55" s="193"/>
      <c r="J55" s="193"/>
      <c r="L55" s="193"/>
      <c r="N55" s="193"/>
    </row>
    <row r="56" spans="1:14" s="58" customFormat="1" ht="35.25" customHeight="1">
      <c r="A56" s="57"/>
      <c r="F56" s="193"/>
      <c r="H56" s="193"/>
      <c r="J56" s="193"/>
      <c r="L56" s="193"/>
      <c r="N56" s="193"/>
    </row>
    <row r="57" spans="1:14" s="58" customFormat="1" ht="35.25" customHeight="1">
      <c r="A57" s="57"/>
      <c r="F57" s="193"/>
      <c r="H57" s="193"/>
      <c r="J57" s="193"/>
      <c r="L57" s="193"/>
      <c r="N57" s="193"/>
    </row>
    <row r="58" spans="1:14" s="58" customFormat="1" ht="35.25" customHeight="1">
      <c r="A58" s="57"/>
      <c r="F58" s="193"/>
      <c r="H58" s="193"/>
      <c r="J58" s="193"/>
      <c r="L58" s="193"/>
      <c r="N58" s="193"/>
    </row>
    <row r="59" s="58" customFormat="1" ht="35.25" customHeight="1">
      <c r="A59" s="57"/>
    </row>
    <row r="60" s="58" customFormat="1" ht="35.25" customHeight="1">
      <c r="A60" s="57"/>
    </row>
    <row r="61" s="58" customFormat="1" ht="35.25" customHeight="1"/>
    <row r="62" s="58" customFormat="1" ht="35.25" customHeight="1"/>
    <row r="63" s="58" customFormat="1" ht="35.25" customHeight="1"/>
    <row r="64" s="58" customFormat="1" ht="35.25" customHeight="1"/>
    <row r="65" spans="1:2" s="58" customFormat="1" ht="35.25" customHeight="1">
      <c r="A65" s="58" t="s">
        <v>59</v>
      </c>
      <c r="B65" s="219"/>
    </row>
    <row r="66" spans="1:14" s="58" customFormat="1" ht="39.75" customHeight="1">
      <c r="A66" s="139" t="s">
        <v>1</v>
      </c>
      <c r="B66" s="139">
        <v>2557</v>
      </c>
      <c r="C66" s="139">
        <v>2558</v>
      </c>
      <c r="D66" s="140" t="s">
        <v>2</v>
      </c>
      <c r="E66" s="139">
        <v>2559</v>
      </c>
      <c r="F66" s="140" t="s">
        <v>2</v>
      </c>
      <c r="G66" s="139">
        <v>2560</v>
      </c>
      <c r="H66" s="140" t="s">
        <v>2</v>
      </c>
      <c r="I66" s="139">
        <v>2561</v>
      </c>
      <c r="J66" s="140" t="s">
        <v>2</v>
      </c>
      <c r="K66" s="139">
        <v>2562</v>
      </c>
      <c r="L66" s="140" t="s">
        <v>2</v>
      </c>
      <c r="M66" s="139">
        <v>2563</v>
      </c>
      <c r="N66" s="140" t="s">
        <v>2</v>
      </c>
    </row>
    <row r="67" spans="1:14" s="58" customFormat="1" ht="39.75" customHeight="1">
      <c r="A67" s="87" t="s">
        <v>4</v>
      </c>
      <c r="B67" s="88">
        <f>ภาค1!B177+ภาค2!B222+ภาค3!B181+'ภาค 4'!B230+ภาค5!B252+'ภาค6 '!B189+ภาค7!B153+'ภาค8 '!B168+'ภาค9 '!B167+ภาค10!B229+'ภาค11 '!B160+ภาค12!B150</f>
        <v>270238.814657359</v>
      </c>
      <c r="C67" s="88">
        <f>ภาค1!C177+ภาค2!C222+ภาค3!C181+'ภาค 4'!C230+ภาค5!C252+'ภาค6 '!C189+ภาค7!C153+'ภาค8 '!C168+'ภาค9 '!C167+ภาค10!C229+'ภาค11 '!C160+ภาค12!C150</f>
        <v>289718.529692144</v>
      </c>
      <c r="D67" s="89">
        <f aca="true" t="shared" si="18" ref="D67:D76">(C67-B67)/B67*100</f>
        <v>7.208333510300416</v>
      </c>
      <c r="E67" s="88">
        <f>ภาค1!E177+ภาค2!E222+ภาค3!E181+'ภาค 4'!E230+ภาค5!E252+'ภาค6 '!E189+ภาค7!E153+'ภาค8 '!E168+'ภาค9 '!E167+ภาค10!E229+'ภาค11 '!E160+ภาค12!E150</f>
        <v>302097.50843862095</v>
      </c>
      <c r="F67" s="89">
        <f aca="true" t="shared" si="19" ref="F67:F76">(E67-C67)/C67*100</f>
        <v>4.272760447745914</v>
      </c>
      <c r="G67" s="88">
        <f>ภาค1!G177+ภาค2!G222+ภาค3!G181+'ภาค 4'!G230+ภาค5!G252+'ภาค6 '!G189+ภาค7!G153+'ภาค8 '!G168+'ภาค9 '!G167+ภาค10!G229+'ภาค11 '!G160+ภาค12!G150</f>
        <v>296110.88754266995</v>
      </c>
      <c r="H67" s="89">
        <f aca="true" t="shared" si="20" ref="H67:H76">(G67-E67)/E67*100</f>
        <v>-1.9816849622138928</v>
      </c>
      <c r="I67" s="88">
        <f>ภาค1!I177+ภาค2!I222+ภาค3!I181+'ภาค 4'!I230+ภาค5!I252+'ภาค6 '!I189+ภาค7!I153+'ภาค8 '!I168+'ภาค9 '!I167+ภาค10!I229+'ภาค11 '!I160+ภาค12!I150</f>
        <v>299504.52610801</v>
      </c>
      <c r="J67" s="89">
        <f aca="true" t="shared" si="21" ref="J67:J76">(I67-G67)/G67*100</f>
        <v>1.1460701744210582</v>
      </c>
      <c r="K67" s="88">
        <f>ภาค1!K177+ภาค2!K222+ภาค3!K181+'ภาค 4'!K230+ภาค5!K252+'ภาค6 '!K189+ภาค7!K153+'ภาค8 '!K168+'ภาค9 '!K167+ภาค10!K229+'ภาค11 '!K160+ภาค12!K150</f>
        <v>316255.84977212833</v>
      </c>
      <c r="L67" s="89">
        <f aca="true" t="shared" si="22" ref="L67:L76">(K67-I67)/I67*100</f>
        <v>5.593011859218898</v>
      </c>
      <c r="M67" s="88">
        <f>ภาค1!M177+ภาค2!M222+ภาค3!M181+'ภาค 4'!M230+ภาค5!M252+'ภาค6 '!M189+ภาค7!M153+'ภาค8 '!M168+'ภาค9 '!M167+ภาค10!M229+'ภาค11 '!M160+ภาค12!M150</f>
        <v>317166.1565064</v>
      </c>
      <c r="N67" s="89">
        <f aca="true" t="shared" si="23" ref="N67:N76">(M67-K67)/K67*100</f>
        <v>0.2878387024074152</v>
      </c>
    </row>
    <row r="68" spans="1:14" s="58" customFormat="1" ht="39.75" customHeight="1">
      <c r="A68" s="87" t="s">
        <v>5</v>
      </c>
      <c r="B68" s="88">
        <f>ภาค1!B178+ภาค2!B223+ภาค3!B182+'ภาค 4'!B231+ภาค5!B253+'ภาค6 '!B190+ภาค7!B154+'ภาค8 '!B169+'ภาค9 '!B168+ภาค10!B230+'ภาค11 '!B161+ภาค12!B151</f>
        <v>565639.496415339</v>
      </c>
      <c r="C68" s="88">
        <f>ภาค1!C178+ภาค2!C223+ภาค3!C182+'ภาค 4'!C231+ภาค5!C253+'ภาค6 '!C190+ภาค7!C154+'ภาค8 '!C169+'ภาค9 '!C168+ภาค10!C230+'ภาค11 '!C161+ภาค12!C151</f>
        <v>561668.95449163</v>
      </c>
      <c r="D68" s="89">
        <f t="shared" si="18"/>
        <v>-0.7019562723027183</v>
      </c>
      <c r="E68" s="88">
        <f>ภาค1!E178+ภาค2!E223+ภาค3!E182+'ภาค 4'!E231+ภาค5!E253+'ภาค6 '!E190+ภาค7!E154+'ภาค8 '!E169+'ภาค9 '!E168+ภาค10!E230+'ภาค11 '!E161+ภาค12!E151</f>
        <v>599735.014103905</v>
      </c>
      <c r="F68" s="89">
        <f t="shared" si="19"/>
        <v>6.777312384432714</v>
      </c>
      <c r="G68" s="88">
        <f>ภาค1!G178+ภาค2!G223+ภาค3!G182+'ภาค 4'!G231+ภาค5!G253+'ภาค6 '!G190+ภาค7!G154+'ภาค8 '!G169+'ภาค9 '!G168+ภาค10!G230+'ภาค11 '!G161+ภาค12!G151</f>
        <v>620649.0422214292</v>
      </c>
      <c r="H68" s="89">
        <f t="shared" si="20"/>
        <v>3.4872114560082768</v>
      </c>
      <c r="I68" s="88">
        <f>ภาค1!I178+ภาค2!I223+ภาค3!I182+'ภาค 4'!I231+ภาค5!I253+'ภาค6 '!I190+ภาค7!I154+'ภาค8 '!I169+'ภาค9 '!I168+ภาค10!I230+'ภาค11 '!I161+ภาค12!I151</f>
        <v>657465.54988311</v>
      </c>
      <c r="J68" s="89">
        <f t="shared" si="21"/>
        <v>5.931936594940522</v>
      </c>
      <c r="K68" s="88">
        <f>ภาค1!K178+ภาค2!K223+ภาค3!K182+'ภาค 4'!K231+ภาค5!K253+'ภาค6 '!K190+ภาค7!K154+'ภาค8 '!K169+'ภาค9 '!K168+ภาค10!K230+'ภาค11 '!K161+ภาค12!K151</f>
        <v>688209.5948671099</v>
      </c>
      <c r="L68" s="89">
        <f t="shared" si="22"/>
        <v>4.676145387308258</v>
      </c>
      <c r="M68" s="88">
        <f>ภาค1!M178+ภาค2!M223+ภาค3!M182+'ภาค 4'!M231+ภาค5!M253+'ภาค6 '!M190+ภาค7!M154+'ภาค8 '!M169+'ภาค9 '!M168+ภาค10!M230+'ภาค11 '!M161+ภาค12!M151</f>
        <v>602238.05949291</v>
      </c>
      <c r="N68" s="89">
        <f t="shared" si="23"/>
        <v>-12.492057073223538</v>
      </c>
    </row>
    <row r="69" spans="1:14" s="58" customFormat="1" ht="39.75" customHeight="1">
      <c r="A69" s="87" t="s">
        <v>6</v>
      </c>
      <c r="B69" s="88">
        <f>ภาค1!B179+ภาค2!B224+ภาค3!B183+'ภาค 4'!B232+ภาค5!B254+'ภาค6 '!B191+ภาค7!B155+'ภาค8 '!B170+'ภาค9 '!B169+ภาค10!B231+'ภาค11 '!B162+ภาค12!B152</f>
        <v>2.34914994</v>
      </c>
      <c r="C69" s="88">
        <f>ภาค1!C179+ภาค2!C224+ภาค3!C183+'ภาค 4'!C232+ภาค5!C254+'ภาค6 '!C191+ภาค7!C155+'ภาค8 '!C170+'ภาค9 '!C169+ภาค10!C231+'ภาค11 '!C162+ภาค12!C152</f>
        <v>5.200098339999999</v>
      </c>
      <c r="D69" s="89">
        <f t="shared" si="18"/>
        <v>121.36085276872531</v>
      </c>
      <c r="E69" s="88">
        <f>ภาค1!E179+ภาค2!E224+ภาค3!E183+'ภาค 4'!E232+ภาค5!E254+'ภาค6 '!E191+ภาค7!E155+'ภาค8 '!E170+'ภาค9 '!E169+ภาค10!E231+'ภาค11 '!E162+ภาค12!E152</f>
        <v>70.0007218</v>
      </c>
      <c r="F69" s="89">
        <f t="shared" si="19"/>
        <v>1246.1422693017764</v>
      </c>
      <c r="G69" s="88">
        <f>ภาค1!G179+ภาค2!G224+ภาค3!G183+'ภาค 4'!G232+ภาค5!G254+'ภาค6 '!G191+ภาค7!G155+'ภาค8 '!G170+'ภาค9 '!G169+ภาค10!G231+'ภาค11 '!G162+ภาค12!G152</f>
        <v>0.26688387999999996</v>
      </c>
      <c r="H69" s="89">
        <f t="shared" si="20"/>
        <v>-99.61874124560813</v>
      </c>
      <c r="I69" s="88">
        <f>ภาค1!I179+ภาค2!I224+ภาค3!I183+'ภาค 4'!I232+ภาค5!I254+'ภาค6 '!I191+ภาค7!I155+'ภาค8 '!I170+'ภาค9 '!I169+ภาค10!I231+'ภาค11 '!I162+ภาค12!I152</f>
        <v>0.53378996</v>
      </c>
      <c r="J69" s="89">
        <f t="shared" si="21"/>
        <v>100.00831822439037</v>
      </c>
      <c r="K69" s="88">
        <f>ภาค1!K179+ภาค2!K224+ภาค3!K183+'ภาค 4'!K232+ภาค5!K254+'ภาค6 '!K191+ภาค7!K155+'ภาค8 '!K170+'ภาค9 '!K169+ภาค10!K231+'ภาค11 '!K162+ภาค12!K152</f>
        <v>0</v>
      </c>
      <c r="L69" s="89">
        <f t="shared" si="22"/>
        <v>-100</v>
      </c>
      <c r="M69" s="88">
        <f>ภาค1!M179+ภาค2!M224+ภาค3!M183+'ภาค 4'!M232+ภาค5!M254+'ภาค6 '!M191+ภาค7!M155+'ภาค8 '!M170+'ภาค9 '!M169+ภาค10!M231+'ภาค11 '!M162+ภาค12!M152</f>
        <v>0</v>
      </c>
      <c r="N69" s="89" t="e">
        <f t="shared" si="23"/>
        <v>#DIV/0!</v>
      </c>
    </row>
    <row r="70" spans="1:14" s="58" customFormat="1" ht="39.75" customHeight="1">
      <c r="A70" s="87" t="s">
        <v>7</v>
      </c>
      <c r="B70" s="88">
        <f>ภาค1!B180+ภาค2!B225+ภาค3!B184+'ภาค 4'!B233+ภาค5!B255+'ภาค6 '!B192+ภาค7!B156+'ภาค8 '!B171+'ภาค9 '!B170+ภาค10!B232+'ภาค11 '!B163+ภาค12!B153</f>
        <v>562081.8012097663</v>
      </c>
      <c r="C70" s="88">
        <f>ภาค1!C180+ภาค2!C225+ภาค3!C184+'ภาค 4'!C233+ภาค5!C255+'ภาค6 '!C192+ภาค7!C156+'ภาค8 '!C171+'ภาค9 '!C170+ภาค10!C232+'ภาค11 '!C163+ภาค12!C153</f>
        <v>555419.7732908289</v>
      </c>
      <c r="D70" s="89">
        <f t="shared" si="18"/>
        <v>-1.185241704072028</v>
      </c>
      <c r="E70" s="88">
        <f>ภาค1!E180+ภาค2!E225+ภาค3!E184+'ภาค 4'!E233+ภาค5!E255+'ภาค6 '!E192+ภาค7!E156+'ภาค8 '!E171+'ภาค9 '!E170+ภาค10!E232+'ภาค11 '!E163+ภาค12!E153</f>
        <v>560647.484210533</v>
      </c>
      <c r="F70" s="89">
        <f t="shared" si="19"/>
        <v>0.9412180068293539</v>
      </c>
      <c r="G70" s="88">
        <f>ภาค1!G180+ภาค2!G225+ภาค3!G184+'ภาค 4'!G233+ภาค5!G255+'ภาค6 '!G192+ภาค7!G156+'ภาค8 '!G171+'ภาค9 '!G170+ภาค10!G232+'ภาค11 '!G163+ภาค12!G153</f>
        <v>578540.6441713902</v>
      </c>
      <c r="H70" s="89">
        <f t="shared" si="20"/>
        <v>3.1915170342828203</v>
      </c>
      <c r="I70" s="88">
        <f>ภาค1!I180+ภาค2!I225+ภาค3!I184+'ภาค 4'!I233+ภาค5!I255+'ภาค6 '!I192+ภาค7!I156+'ภาค8 '!I171+'ภาค9 '!I170+ภาค10!I232+'ภาค11 '!I163+ภาค12!I153</f>
        <v>628233.9564087698</v>
      </c>
      <c r="J70" s="89">
        <f t="shared" si="21"/>
        <v>8.589424569911145</v>
      </c>
      <c r="K70" s="88">
        <f>ภาค1!K180+ภาค2!K225+ภาค3!K184+'ภาค 4'!K233+ภาค5!K255+'ภาค6 '!K192+ภาค7!K156+'ภาค8 '!K171+'ภาค9 '!K170+ภาค10!K232+'ภาค11 '!K163+ภาค12!K153</f>
        <v>638121.6644284868</v>
      </c>
      <c r="L70" s="89">
        <f t="shared" si="22"/>
        <v>1.5738894593089185</v>
      </c>
      <c r="M70" s="88">
        <f>ภาค1!M180+ภาค2!M225+ภาค3!M184+'ภาค 4'!M233+ภาค5!M255+'ภาค6 '!M192+ภาค7!M156+'ภาค8 '!M171+'ภาค9 '!M170+ภาค10!M232+'ภาค11 '!M163+ภาค12!M153</f>
        <v>606025.7102881738</v>
      </c>
      <c r="N70" s="89">
        <f t="shared" si="23"/>
        <v>-5.029754658002216</v>
      </c>
    </row>
    <row r="71" spans="1:14" s="58" customFormat="1" ht="39.75" customHeight="1">
      <c r="A71" s="87" t="s">
        <v>8</v>
      </c>
      <c r="B71" s="88">
        <f>ภาค1!B181+ภาค2!B226+ภาค3!B185+'ภาค 4'!B234+ภาค5!B256+'ภาค6 '!B193+ภาค7!B157+'ภาค8 '!B172+'ภาค9 '!B171+ภาค10!B233+'ภาค11 '!B164+ภาค12!B154</f>
        <v>43157.78609073273</v>
      </c>
      <c r="C71" s="88">
        <f>ภาค1!C181+ภาค2!C226+ภาค3!C185+'ภาค 4'!C234+ภาค5!C256+'ภาค6 '!C193+ภาค7!C157+'ภาค8 '!C172+'ภาค9 '!C171+ภาค10!C233+'ภาค11 '!C164+ภาค12!C154</f>
        <v>44835.807304019996</v>
      </c>
      <c r="D71" s="89">
        <f t="shared" si="18"/>
        <v>3.8881077211872803</v>
      </c>
      <c r="E71" s="88">
        <f>ภาค1!E181+ภาค2!E226+ภาค3!E185+'ภาค 4'!E234+ภาค5!E256+'ภาค6 '!E193+ภาค7!E157+'ภาค8 '!E172+'ภาค9 '!E171+ภาค10!E233+'ภาค11 '!E164+ภาค12!E154</f>
        <v>45590.28523077355</v>
      </c>
      <c r="F71" s="89">
        <f t="shared" si="19"/>
        <v>1.682757537156935</v>
      </c>
      <c r="G71" s="88">
        <f>ภาค1!G181+ภาค2!G226+ภาค3!G185+'ภาค 4'!G234+ภาค5!G256+'ภาค6 '!G193+ภาค7!G157+'ภาค8 '!G172+'ภาค9 '!G171+ภาค10!G233+'ภาค11 '!G164+ภาค12!G154</f>
        <v>45023.767455357636</v>
      </c>
      <c r="H71" s="89">
        <f t="shared" si="20"/>
        <v>-1.2426282760642062</v>
      </c>
      <c r="I71" s="88">
        <f>ภาค1!I181+ภาค2!I226+ภาค3!I185+'ภาค 4'!I234+ภาค5!I256+'ภาค6 '!I193+ภาค7!I157+'ภาค8 '!I172+'ภาค9 '!I171+ภาค10!I233+'ภาค11 '!I164+ภาค12!I154</f>
        <v>47750.77082229999</v>
      </c>
      <c r="J71" s="89">
        <f t="shared" si="21"/>
        <v>6.0568084837552965</v>
      </c>
      <c r="K71" s="88">
        <f>ภาค1!K181+ภาค2!K226+ภาค3!K185+'ภาค 4'!K234+ภาค5!K256+'ภาค6 '!K193+ภาค7!K157+'ภาค8 '!K172+'ภาค9 '!K171+ภาค10!K233+'ภาค11 '!K164+ภาค12!K154</f>
        <v>48961.52677317001</v>
      </c>
      <c r="L71" s="89">
        <f t="shared" si="22"/>
        <v>2.5355736253467587</v>
      </c>
      <c r="M71" s="88">
        <f>ภาค1!M181+ภาค2!M226+ภาค3!M185+'ภาค 4'!M234+ภาค5!M256+'ภาค6 '!M193+ภาค7!M157+'ภาค8 '!M172+'ภาค9 '!M171+ภาค10!M233+'ภาค11 '!M164+ภาค12!M154</f>
        <v>46656.86961434538</v>
      </c>
      <c r="N71" s="89">
        <f t="shared" si="23"/>
        <v>-4.70707780315286</v>
      </c>
    </row>
    <row r="72" spans="1:14" s="58" customFormat="1" ht="39.75" customHeight="1">
      <c r="A72" s="87" t="s">
        <v>315</v>
      </c>
      <c r="B72" s="88">
        <f>ภาค1!B182+ภาค2!B227+ภาค3!B186+'ภาค 4'!B235+ภาค5!B257+'ภาค6 '!B194+ภาค7!B158+'ภาค8 '!B173+'ภาค9 '!B172+ภาค10!B234+'ภาค11 '!B165+ภาค12!B155</f>
        <v>0</v>
      </c>
      <c r="C72" s="88">
        <f>ภาค1!C182+ภาค2!C227+ภาค3!C186+'ภาค 4'!C235+ภาค5!C257+'ภาค6 '!C194+ภาค7!C158+'ภาค8 '!C173+'ภาค9 '!C172+ภาค10!C234+'ภาค11 '!C165+ภาค12!C155</f>
        <v>0</v>
      </c>
      <c r="D72" s="89" t="e">
        <f t="shared" si="18"/>
        <v>#DIV/0!</v>
      </c>
      <c r="E72" s="88">
        <f>ภาค1!E182+ภาค2!E227+ภาค3!E186+'ภาค 4'!E235+ภาค5!E257+'ภาค6 '!E194+ภาค7!E158+'ภาค8 '!E173+'ภาค9 '!E172+ภาค10!E234+'ภาค11 '!E165+ภาค12!E155</f>
        <v>0</v>
      </c>
      <c r="F72" s="89" t="e">
        <f t="shared" si="19"/>
        <v>#DIV/0!</v>
      </c>
      <c r="G72" s="88">
        <f>ภาค1!G182+ภาค2!G227+ภาค3!G186+'ภาค 4'!G235+ภาค5!G257+'ภาค6 '!G194+ภาค7!G158+'ภาค8 '!G173+'ภาค9 '!G172+ภาค10!G234+'ภาค11 '!G165+ภาค12!G155</f>
        <v>65.07515894999999</v>
      </c>
      <c r="H72" s="89" t="e">
        <f t="shared" si="20"/>
        <v>#DIV/0!</v>
      </c>
      <c r="I72" s="88">
        <f>ภาค1!I182+ภาค2!I227+ภาค3!I186+'ภาค 4'!I235+ภาค5!I257+'ภาค6 '!I194+ภาค7!I158+'ภาค8 '!I173+'ภาค9 '!I172+ภาค10!I234+'ภาค11 '!I165+ภาค12!I155</f>
        <v>219.19473614999998</v>
      </c>
      <c r="J72" s="89">
        <f t="shared" si="21"/>
        <v>236.83319362833458</v>
      </c>
      <c r="K72" s="88">
        <f>ภาค1!K182+ภาค2!K227+ภาค3!K186+'ภาค 4'!K235+ภาค5!K257+'ภาค6 '!K194+ภาค7!K158+'ภาค8 '!K173+'ภาค9 '!K172+ภาค10!K234+'ภาค11 '!K165+ภาค12!K155</f>
        <v>450.6063421</v>
      </c>
      <c r="L72" s="89">
        <f t="shared" si="22"/>
        <v>105.57352334941099</v>
      </c>
      <c r="M72" s="88">
        <f>ภาค1!M182+ภาค2!M227+ภาค3!M186+'ภาค 4'!M235+ภาค5!M257+'ภาค6 '!M194+ภาค7!M158+'ภาค8 '!M173+'ภาค9 '!M172+ภาค10!M234+'ภาค11 '!M165+ภาค12!M155</f>
        <v>158.94074189999998</v>
      </c>
      <c r="N72" s="89">
        <f t="shared" si="23"/>
        <v>-64.7273624336323</v>
      </c>
    </row>
    <row r="73" spans="1:14" s="58" customFormat="1" ht="39.75" customHeight="1">
      <c r="A73" s="220" t="s">
        <v>9</v>
      </c>
      <c r="B73" s="221">
        <f>ภาค1!B183+ภาค2!B228+ภาค3!B187+'ภาค 4'!B236+ภาค5!B258+'ภาค6 '!B195+ภาค7!B159+'ภาค8 '!B174+'ภาค9 '!B173+ภาค10!B235+'ภาค11 '!B166+ภาค12!B156</f>
        <v>0</v>
      </c>
      <c r="C73" s="221">
        <f>ภาค1!C183+ภาค2!C228+ภาค3!C187+'ภาค 4'!C236+ภาค5!C258+'ภาค6 '!C195+ภาค7!C159+'ภาค8 '!C174+'ภาค9 '!C173+ภาค10!C235+'ภาค11 '!C166+ภาค12!C156</f>
        <v>0</v>
      </c>
      <c r="D73" s="222" t="e">
        <f t="shared" si="18"/>
        <v>#DIV/0!</v>
      </c>
      <c r="E73" s="221">
        <f>ภาค1!E183+ภาค2!E228+ภาค3!E187+'ภาค 4'!E236+ภาค5!E258+'ภาค6 '!E195+ภาค7!E159+'ภาค8 '!E174+'ภาค9 '!E173+ภาค10!E235+'ภาค11 '!E166+ภาค12!E156</f>
        <v>0</v>
      </c>
      <c r="F73" s="222" t="e">
        <f t="shared" si="19"/>
        <v>#DIV/0!</v>
      </c>
      <c r="G73" s="221">
        <f>ภาค1!G183+ภาค2!G228+ภาค3!G187+'ภาค 4'!G236+ภาค5!G258+'ภาค6 '!G195+ภาค7!G159+'ภาค8 '!G174+'ภาค9 '!G173+ภาค10!G235+'ภาค11 '!G166+ภาค12!G156</f>
        <v>0</v>
      </c>
      <c r="H73" s="222" t="e">
        <f t="shared" si="20"/>
        <v>#DIV/0!</v>
      </c>
      <c r="I73" s="221">
        <f>ภาค1!I183+ภาค2!I228+ภาค3!I187+'ภาค 4'!I236+ภาค5!I258+'ภาค6 '!I195+ภาค7!I159+'ภาค8 '!I174+'ภาค9 '!I173+ภาค10!I235+'ภาค11 '!I166+ภาค12!I156</f>
        <v>0</v>
      </c>
      <c r="J73" s="222" t="e">
        <f t="shared" si="21"/>
        <v>#DIV/0!</v>
      </c>
      <c r="K73" s="88">
        <f>ภาค1!K183+ภาค2!K228+ภาค3!K187+'ภาค 4'!K236+ภาค5!K258+'ภาค6 '!K195+ภาค7!K159+'ภาค8 '!K174+'ภาค9 '!K173+ภาค10!K235+'ภาค11 '!K166+ภาค12!K156</f>
        <v>0</v>
      </c>
      <c r="L73" s="222" t="e">
        <f t="shared" si="22"/>
        <v>#DIV/0!</v>
      </c>
      <c r="M73" s="88">
        <v>0</v>
      </c>
      <c r="N73" s="222" t="e">
        <f t="shared" si="23"/>
        <v>#DIV/0!</v>
      </c>
    </row>
    <row r="74" spans="1:14" s="58" customFormat="1" ht="39.75" customHeight="1">
      <c r="A74" s="87" t="s">
        <v>10</v>
      </c>
      <c r="B74" s="88">
        <f>ภาค1!B184+ภาค2!B229+ภาค3!B188+'ภาค 4'!B237+ภาค5!B259+'ภาค6 '!B196+ภาค7!B160+'ภาค8 '!B175+'ภาค9 '!B174+ภาค10!B236+'ภาค11 '!B167+ภาค12!B157</f>
        <v>10007.69101084</v>
      </c>
      <c r="C74" s="88">
        <f>ภาค1!C184+ภาค2!C229+ภาค3!C188+'ภาค 4'!C237+ภาค5!C259+'ภาค6 '!C196+ภาค7!C160+'ภาค8 '!C175+'ภาค9 '!C174+ภาค10!C236+'ภาค11 '!C167+ภาค12!C157</f>
        <v>11213.41983885</v>
      </c>
      <c r="D74" s="89">
        <f t="shared" si="18"/>
        <v>12.048022133217287</v>
      </c>
      <c r="E74" s="88">
        <f>ภาค1!E184+ภาค2!E229+ภาค3!E188+'ภาค 4'!E237+ภาค5!E259+'ภาค6 '!E196+ภาค7!E160+'ภาค8 '!E175+'ภาค9 '!E174+ภาค10!E236+'ภาค11 '!E167+ภาค12!E157</f>
        <v>11941.270377740004</v>
      </c>
      <c r="F74" s="89">
        <f t="shared" si="19"/>
        <v>6.490888144295578</v>
      </c>
      <c r="G74" s="88">
        <f>ภาค1!G184+ภาค2!G229+ภาค3!G188+'ภาค 4'!G237+ภาค5!G259+'ภาค6 '!G196+ภาค7!G160+'ภาค8 '!G175+'ภาค9 '!G174+ภาค10!G236+'ภาค11 '!G167+ภาค12!G157</f>
        <v>11992.620588650001</v>
      </c>
      <c r="H74" s="89">
        <f t="shared" si="20"/>
        <v>0.43002301501957757</v>
      </c>
      <c r="I74" s="88">
        <f>ภาค1!I184+ภาค2!I229+ภาค3!I188+'ภาค 4'!I237+ภาค5!I259+'ภาค6 '!I196+ภาค7!I160+'ภาค8 '!I175+'ภาค9 '!I174+ภาค10!I236+'ภาค11 '!I167+ภาค12!I157</f>
        <v>12960.504125499998</v>
      </c>
      <c r="J74" s="89">
        <f t="shared" si="21"/>
        <v>8.070659199925132</v>
      </c>
      <c r="K74" s="88">
        <f>ภาค1!K184+ภาค2!K229+ภาค3!K188+'ภาค 4'!K237+ภาค5!K259+'ภาค6 '!K196+ภาค7!K160+'ภาค8 '!K175+'ภาค9 '!K174+ภาค10!K236+'ภาค11 '!K167+ภาค12!K157</f>
        <v>13764.032380449862</v>
      </c>
      <c r="L74" s="89">
        <f t="shared" si="22"/>
        <v>6.199822531354391</v>
      </c>
      <c r="M74" s="88">
        <f>ภาค1!M184+ภาค2!M229+ภาค3!M188+'ภาค 4'!M237+ภาค5!M259+'ภาค6 '!M196+ภาค7!M160+'ภาค8 '!M175+'ภาค9 '!M174+ภาค10!M236+'ภาค11 '!M167+ภาค12!M157</f>
        <v>13200.388604659998</v>
      </c>
      <c r="N74" s="89">
        <f t="shared" si="23"/>
        <v>-4.095048312952616</v>
      </c>
    </row>
    <row r="75" spans="1:14" s="58" customFormat="1" ht="39.75" customHeight="1">
      <c r="A75" s="87" t="s">
        <v>11</v>
      </c>
      <c r="B75" s="88">
        <f>ภาค1!B185+ภาค2!B230+ภาค3!B189+'ภาค 4'!B238+ภาค5!B260+'ภาค6 '!B197+ภาค7!B161+'ภาค8 '!B176+'ภาค9 '!B175+ภาค10!B237+'ภาค11 '!B168+ภาค12!B158</f>
        <v>335.855086504</v>
      </c>
      <c r="C75" s="88">
        <f>ภาค1!C185+ภาค2!C230+ภาค3!C189+'ภาค 4'!C238+ภาค5!C260+'ภาค6 '!C197+ภาค7!C161+'ภาค8 '!C176+'ภาค9 '!C175+ภาค10!C237+'ภาค11 '!C168+ภาค12!C158</f>
        <v>381.07021073999994</v>
      </c>
      <c r="D75" s="89">
        <f t="shared" si="18"/>
        <v>13.46268853827868</v>
      </c>
      <c r="E75" s="88">
        <f>ภาค1!E185+ภาค2!E230+ภาค3!E189+'ภาค 4'!E238+ภาค5!E260+'ภาค6 '!E197+ภาค7!E161+'ภาค8 '!E176+'ภาค9 '!E175+ภาค10!E237+'ภาค11 '!E168+ภาค12!E158</f>
        <v>403.19437694000004</v>
      </c>
      <c r="F75" s="89">
        <f t="shared" si="19"/>
        <v>5.80579787568207</v>
      </c>
      <c r="G75" s="88">
        <f>ภาค1!G185+ภาค2!G230+ภาค3!G189+'ภาค 4'!G238+ภาค5!G260+'ภาค6 '!G197+ภาค7!G161+'ภาค8 '!G176+'ภาค9 '!G175+ภาค10!G237+'ภาค11 '!G168+ภาค12!G158</f>
        <v>535.2873472199999</v>
      </c>
      <c r="H75" s="89">
        <f t="shared" si="20"/>
        <v>32.76161023933546</v>
      </c>
      <c r="I75" s="88">
        <f>ภาค1!I185+ภาค2!I230+ภาค3!I189+'ภาค 4'!I238+ภาค5!I260+'ภาค6 '!I197+ภาค7!I161+'ภาค8 '!I176+'ภาค9 '!I175+ภาค10!I237+'ภาค11 '!I168+ภาค12!I158</f>
        <v>436.67363612</v>
      </c>
      <c r="J75" s="89">
        <f t="shared" si="21"/>
        <v>-18.42257464372126</v>
      </c>
      <c r="K75" s="88">
        <f>ภาค1!K185+ภาค2!K230+ภาค3!K189+'ภาค 4'!K238+ภาค5!K260+'ภาค6 '!K197+ภาค7!K161+'ภาค8 '!K176+'ภาค9 '!K175+ภาค10!K237+'ภาค11 '!K168+ภาค12!K158</f>
        <v>448.54679867000004</v>
      </c>
      <c r="L75" s="89">
        <f t="shared" si="22"/>
        <v>2.7190014619378613</v>
      </c>
      <c r="M75" s="88">
        <f>ภาค1!M185+ภาค2!M230+ภาค3!M189+'ภาค 4'!M238+ภาค5!M260+'ภาค6 '!M197+ภาค7!M161+'ภาค8 '!M176+'ภาค9 '!M175+ภาค10!M237+'ภาค11 '!M168+ภาค12!M158</f>
        <v>353.24908844000004</v>
      </c>
      <c r="N75" s="89">
        <f t="shared" si="23"/>
        <v>-21.245879028134897</v>
      </c>
    </row>
    <row r="76" spans="1:14" s="58" customFormat="1" ht="39.75" customHeight="1">
      <c r="A76" s="141" t="s">
        <v>3</v>
      </c>
      <c r="B76" s="142">
        <f>SUM(B67:B75)</f>
        <v>1451463.793620481</v>
      </c>
      <c r="C76" s="142">
        <f>SUM(C67:C75)</f>
        <v>1463242.754926553</v>
      </c>
      <c r="D76" s="138">
        <f t="shared" si="18"/>
        <v>0.8115229162341722</v>
      </c>
      <c r="E76" s="142">
        <f>SUM(E67:E75)</f>
        <v>1520484.7574603122</v>
      </c>
      <c r="F76" s="138">
        <f t="shared" si="19"/>
        <v>3.911996306903462</v>
      </c>
      <c r="G76" s="142">
        <f>SUM(G67:G75)</f>
        <v>1552917.591369547</v>
      </c>
      <c r="H76" s="138">
        <f t="shared" si="20"/>
        <v>2.1330587991824244</v>
      </c>
      <c r="I76" s="142">
        <f>SUM(I67:I75)</f>
        <v>1646571.70950992</v>
      </c>
      <c r="J76" s="138">
        <f t="shared" si="21"/>
        <v>6.030849200296445</v>
      </c>
      <c r="K76" s="142">
        <f>SUM(K67:K75)</f>
        <v>1706211.821362115</v>
      </c>
      <c r="L76" s="138">
        <f t="shared" si="22"/>
        <v>3.6220780126208996</v>
      </c>
      <c r="M76" s="142">
        <f>SUM(M67:M75)</f>
        <v>1585799.3743368294</v>
      </c>
      <c r="N76" s="138">
        <f t="shared" si="23"/>
        <v>-7.057297664785669</v>
      </c>
    </row>
    <row r="77" spans="1:14" s="58" customFormat="1" ht="39.75" customHeight="1">
      <c r="A77" s="209"/>
      <c r="B77" s="210"/>
      <c r="C77" s="210"/>
      <c r="D77" s="211"/>
      <c r="E77" s="210"/>
      <c r="F77" s="211"/>
      <c r="G77" s="210"/>
      <c r="H77" s="211"/>
      <c r="I77" s="210"/>
      <c r="J77" s="211"/>
      <c r="K77" s="210"/>
      <c r="L77" s="211"/>
      <c r="M77" s="210"/>
      <c r="N77" s="211"/>
    </row>
    <row r="78" spans="1:14" s="58" customFormat="1" ht="39.75" customHeight="1">
      <c r="A78" s="209"/>
      <c r="B78" s="210"/>
      <c r="C78" s="210"/>
      <c r="D78" s="211"/>
      <c r="E78" s="210"/>
      <c r="F78" s="211"/>
      <c r="G78" s="210"/>
      <c r="H78" s="211"/>
      <c r="I78" s="210"/>
      <c r="J78" s="211"/>
      <c r="K78" s="210"/>
      <c r="L78" s="211"/>
      <c r="M78" s="210"/>
      <c r="N78" s="211"/>
    </row>
    <row r="79" spans="1:14" s="58" customFormat="1" ht="39.75" customHeight="1">
      <c r="A79" s="209"/>
      <c r="B79" s="210"/>
      <c r="C79" s="210"/>
      <c r="D79" s="211"/>
      <c r="E79" s="210"/>
      <c r="F79" s="211"/>
      <c r="G79" s="210"/>
      <c r="H79" s="211"/>
      <c r="I79" s="210"/>
      <c r="J79" s="211"/>
      <c r="K79" s="210"/>
      <c r="L79" s="211"/>
      <c r="M79" s="210"/>
      <c r="N79" s="211"/>
    </row>
    <row r="80" spans="1:14" s="58" customFormat="1" ht="39.75" customHeight="1">
      <c r="A80" s="209"/>
      <c r="B80" s="210"/>
      <c r="C80" s="210"/>
      <c r="D80" s="211"/>
      <c r="E80" s="210"/>
      <c r="F80" s="211"/>
      <c r="G80" s="210"/>
      <c r="H80" s="211"/>
      <c r="I80" s="210"/>
      <c r="J80" s="211"/>
      <c r="K80" s="210"/>
      <c r="L80" s="211"/>
      <c r="M80" s="210"/>
      <c r="N80" s="211"/>
    </row>
    <row r="81" spans="1:14" s="58" customFormat="1" ht="39.75" customHeight="1">
      <c r="A81" s="209"/>
      <c r="B81" s="210"/>
      <c r="C81" s="210"/>
      <c r="D81" s="211"/>
      <c r="E81" s="210"/>
      <c r="F81" s="211"/>
      <c r="G81" s="210"/>
      <c r="H81" s="211"/>
      <c r="I81" s="210"/>
      <c r="J81" s="211"/>
      <c r="K81" s="210"/>
      <c r="L81" s="211"/>
      <c r="M81" s="210"/>
      <c r="N81" s="211"/>
    </row>
    <row r="82" spans="1:14" s="58" customFormat="1" ht="39.75" customHeight="1">
      <c r="A82" s="209"/>
      <c r="B82" s="210"/>
      <c r="C82" s="210"/>
      <c r="D82" s="211"/>
      <c r="E82" s="210"/>
      <c r="F82" s="211"/>
      <c r="G82" s="210"/>
      <c r="H82" s="211"/>
      <c r="I82" s="210"/>
      <c r="J82" s="211"/>
      <c r="K82" s="210"/>
      <c r="L82" s="211"/>
      <c r="M82" s="210"/>
      <c r="N82" s="211"/>
    </row>
    <row r="83" spans="1:14" s="58" customFormat="1" ht="39.75" customHeight="1">
      <c r="A83" s="209"/>
      <c r="B83" s="210"/>
      <c r="C83" s="210"/>
      <c r="D83" s="211"/>
      <c r="E83" s="210"/>
      <c r="F83" s="211"/>
      <c r="G83" s="210"/>
      <c r="H83" s="211"/>
      <c r="I83" s="210"/>
      <c r="J83" s="211"/>
      <c r="K83" s="210"/>
      <c r="L83" s="211"/>
      <c r="M83" s="210"/>
      <c r="N83" s="211"/>
    </row>
    <row r="84" spans="1:14" s="58" customFormat="1" ht="39.75" customHeight="1">
      <c r="A84" s="209"/>
      <c r="B84" s="210"/>
      <c r="C84" s="210"/>
      <c r="D84" s="211"/>
      <c r="E84" s="210"/>
      <c r="F84" s="211"/>
      <c r="G84" s="210"/>
      <c r="H84" s="211"/>
      <c r="I84" s="210"/>
      <c r="J84" s="211"/>
      <c r="K84" s="210"/>
      <c r="L84" s="211"/>
      <c r="M84" s="210"/>
      <c r="N84" s="211"/>
    </row>
    <row r="85" spans="1:14" s="58" customFormat="1" ht="35.25" customHeight="1">
      <c r="A85" s="209"/>
      <c r="B85" s="210"/>
      <c r="C85" s="210"/>
      <c r="D85" s="211"/>
      <c r="E85" s="210"/>
      <c r="F85" s="211"/>
      <c r="G85" s="210"/>
      <c r="H85" s="211"/>
      <c r="I85" s="210"/>
      <c r="J85" s="211"/>
      <c r="K85" s="210"/>
      <c r="L85" s="211"/>
      <c r="M85" s="210"/>
      <c r="N85" s="211"/>
    </row>
    <row r="86" s="58" customFormat="1" ht="35.25" customHeight="1">
      <c r="A86" s="57"/>
    </row>
    <row r="87" s="58" customFormat="1" ht="35.25" customHeight="1">
      <c r="A87" s="57"/>
    </row>
    <row r="88" s="58" customFormat="1" ht="35.25" customHeight="1">
      <c r="A88" s="57"/>
    </row>
    <row r="89" s="58" customFormat="1" ht="35.25" customHeight="1">
      <c r="A89" s="57"/>
    </row>
    <row r="90" s="58" customFormat="1" ht="35.25" customHeight="1">
      <c r="A90" s="57"/>
    </row>
    <row r="91" spans="1:2" s="58" customFormat="1" ht="35.25" customHeight="1">
      <c r="A91" s="58" t="s">
        <v>59</v>
      </c>
      <c r="B91" s="219"/>
    </row>
    <row r="92" spans="1:14" s="58" customFormat="1" ht="42.75" customHeight="1">
      <c r="A92" s="103" t="s">
        <v>1</v>
      </c>
      <c r="B92" s="103">
        <v>2557</v>
      </c>
      <c r="C92" s="103">
        <v>2558</v>
      </c>
      <c r="D92" s="104" t="s">
        <v>2</v>
      </c>
      <c r="E92" s="103">
        <v>2559</v>
      </c>
      <c r="F92" s="104" t="s">
        <v>2</v>
      </c>
      <c r="G92" s="103">
        <v>2560</v>
      </c>
      <c r="H92" s="104" t="s">
        <v>2</v>
      </c>
      <c r="I92" s="103">
        <v>2561</v>
      </c>
      <c r="J92" s="104" t="s">
        <v>2</v>
      </c>
      <c r="K92" s="103">
        <v>2562</v>
      </c>
      <c r="L92" s="104" t="s">
        <v>2</v>
      </c>
      <c r="M92" s="103">
        <v>2563</v>
      </c>
      <c r="N92" s="104" t="s">
        <v>2</v>
      </c>
    </row>
    <row r="93" spans="1:14" s="58" customFormat="1" ht="42.75" customHeight="1">
      <c r="A93" s="87" t="s">
        <v>4</v>
      </c>
      <c r="B93" s="88">
        <v>10699.84753286</v>
      </c>
      <c r="C93" s="88">
        <v>12784.600662170002</v>
      </c>
      <c r="D93" s="89">
        <f aca="true" t="shared" si="24" ref="D93:D102">(C93-B93)/B93*100</f>
        <v>19.483951737700707</v>
      </c>
      <c r="E93" s="88">
        <v>17019.519539139998</v>
      </c>
      <c r="F93" s="89">
        <f aca="true" t="shared" si="25" ref="F93:F102">(E93-C93)/C93*100</f>
        <v>33.12515571566691</v>
      </c>
      <c r="G93" s="88">
        <v>18407.273302480997</v>
      </c>
      <c r="H93" s="89">
        <f aca="true" t="shared" si="26" ref="H93:H102">(G93-E93)/E93*100</f>
        <v>8.153895062369799</v>
      </c>
      <c r="I93" s="88">
        <v>19517.49482649</v>
      </c>
      <c r="J93" s="89">
        <f aca="true" t="shared" si="27" ref="J93:J102">(I93-G93)/G93*100</f>
        <v>6.031428478107971</v>
      </c>
      <c r="K93" s="88">
        <v>20109.249203821684</v>
      </c>
      <c r="L93" s="89">
        <f aca="true" t="shared" si="28" ref="L93:L102">(K93-I93)/I93*100</f>
        <v>3.0319176850941334</v>
      </c>
      <c r="M93" s="88">
        <v>19186.071740730004</v>
      </c>
      <c r="N93" s="89">
        <f aca="true" t="shared" si="29" ref="N93:N102">(M93-K93)/K93*100</f>
        <v>-4.5908101975096836</v>
      </c>
    </row>
    <row r="94" spans="1:14" s="58" customFormat="1" ht="42.75" customHeight="1">
      <c r="A94" s="87" t="s">
        <v>5</v>
      </c>
      <c r="B94" s="88">
        <v>4521.343582150001</v>
      </c>
      <c r="C94" s="88">
        <v>4581.539768819999</v>
      </c>
      <c r="D94" s="89">
        <f t="shared" si="24"/>
        <v>1.3313782855974388</v>
      </c>
      <c r="E94" s="88">
        <v>5194.901189259999</v>
      </c>
      <c r="F94" s="89">
        <f t="shared" si="25"/>
        <v>13.387669896794865</v>
      </c>
      <c r="G94" s="88">
        <v>5368.9920285299995</v>
      </c>
      <c r="H94" s="89">
        <f t="shared" si="26"/>
        <v>3.3511867295939677</v>
      </c>
      <c r="I94" s="88">
        <v>6060.18369949</v>
      </c>
      <c r="J94" s="89">
        <f t="shared" si="27"/>
        <v>12.873769737170674</v>
      </c>
      <c r="K94" s="88">
        <v>6403.74953588</v>
      </c>
      <c r="L94" s="89">
        <f t="shared" si="28"/>
        <v>5.669231386812785</v>
      </c>
      <c r="M94" s="88">
        <v>5986.52689458</v>
      </c>
      <c r="N94" s="89">
        <f t="shared" si="29"/>
        <v>-6.515286691996852</v>
      </c>
    </row>
    <row r="95" spans="1:14" s="58" customFormat="1" ht="42.75" customHeight="1">
      <c r="A95" s="87" t="s">
        <v>6</v>
      </c>
      <c r="B95" s="88">
        <v>0</v>
      </c>
      <c r="C95" s="88">
        <v>0</v>
      </c>
      <c r="D95" s="89" t="e">
        <f t="shared" si="24"/>
        <v>#DIV/0!</v>
      </c>
      <c r="E95" s="88">
        <v>0</v>
      </c>
      <c r="F95" s="89" t="e">
        <f t="shared" si="25"/>
        <v>#DIV/0!</v>
      </c>
      <c r="G95" s="88">
        <v>0</v>
      </c>
      <c r="H95" s="89" t="e">
        <f t="shared" si="26"/>
        <v>#DIV/0!</v>
      </c>
      <c r="I95" s="88">
        <v>0</v>
      </c>
      <c r="J95" s="89" t="e">
        <f t="shared" si="27"/>
        <v>#DIV/0!</v>
      </c>
      <c r="K95" s="88">
        <v>0</v>
      </c>
      <c r="L95" s="89" t="e">
        <f t="shared" si="28"/>
        <v>#DIV/0!</v>
      </c>
      <c r="M95" s="88">
        <v>0</v>
      </c>
      <c r="N95" s="89" t="e">
        <f t="shared" si="29"/>
        <v>#DIV/0!</v>
      </c>
    </row>
    <row r="96" spans="1:14" s="58" customFormat="1" ht="42.75" customHeight="1">
      <c r="A96" s="87" t="s">
        <v>7</v>
      </c>
      <c r="B96" s="88">
        <v>149443.71778316</v>
      </c>
      <c r="C96" s="88">
        <v>153611.43057855</v>
      </c>
      <c r="D96" s="89">
        <f t="shared" si="24"/>
        <v>2.7888176614003024</v>
      </c>
      <c r="E96" s="88">
        <v>155738.90771661</v>
      </c>
      <c r="F96" s="89">
        <f t="shared" si="25"/>
        <v>1.3849731950592719</v>
      </c>
      <c r="G96" s="88">
        <v>163709.45698403</v>
      </c>
      <c r="H96" s="89">
        <f t="shared" si="26"/>
        <v>5.1178921081966156</v>
      </c>
      <c r="I96" s="88">
        <v>164764.59814648</v>
      </c>
      <c r="J96" s="89">
        <f t="shared" si="27"/>
        <v>0.6445205926942558</v>
      </c>
      <c r="K96" s="88">
        <v>161729.09156853668</v>
      </c>
      <c r="L96" s="89">
        <f t="shared" si="28"/>
        <v>-1.8423293669218257</v>
      </c>
      <c r="M96" s="88">
        <v>138992.10183757</v>
      </c>
      <c r="N96" s="89">
        <f t="shared" si="29"/>
        <v>-14.058688829851818</v>
      </c>
    </row>
    <row r="97" spans="1:14" s="58" customFormat="1" ht="42.75" customHeight="1">
      <c r="A97" s="87" t="s">
        <v>8</v>
      </c>
      <c r="B97" s="88">
        <v>10000.734224</v>
      </c>
      <c r="C97" s="88">
        <v>9383.772586000001</v>
      </c>
      <c r="D97" s="89">
        <f t="shared" si="24"/>
        <v>-6.1691634252153165</v>
      </c>
      <c r="E97" s="88">
        <v>10698.622852</v>
      </c>
      <c r="F97" s="89">
        <f t="shared" si="25"/>
        <v>14.011957919373211</v>
      </c>
      <c r="G97" s="88">
        <v>10711.03050527</v>
      </c>
      <c r="H97" s="89">
        <f t="shared" si="26"/>
        <v>0.11597430287656693</v>
      </c>
      <c r="I97" s="88">
        <v>12624.096675000003</v>
      </c>
      <c r="J97" s="89">
        <f t="shared" si="27"/>
        <v>17.860710683148017</v>
      </c>
      <c r="K97" s="88">
        <v>13099.71513</v>
      </c>
      <c r="L97" s="89">
        <f t="shared" si="28"/>
        <v>3.767544460760381</v>
      </c>
      <c r="M97" s="88">
        <v>11147.600968999996</v>
      </c>
      <c r="N97" s="89">
        <f t="shared" si="29"/>
        <v>-14.901958871833918</v>
      </c>
    </row>
    <row r="98" spans="1:14" s="58" customFormat="1" ht="42.75" customHeight="1">
      <c r="A98" s="87" t="s">
        <v>315</v>
      </c>
      <c r="B98" s="88">
        <v>0</v>
      </c>
      <c r="C98" s="88">
        <v>0</v>
      </c>
      <c r="D98" s="89" t="e">
        <f t="shared" si="24"/>
        <v>#DIV/0!</v>
      </c>
      <c r="E98" s="88">
        <v>0</v>
      </c>
      <c r="F98" s="89" t="e">
        <f t="shared" si="25"/>
        <v>#DIV/0!</v>
      </c>
      <c r="G98" s="88">
        <v>0</v>
      </c>
      <c r="H98" s="89" t="e">
        <f t="shared" si="26"/>
        <v>#DIV/0!</v>
      </c>
      <c r="I98" s="88">
        <v>0</v>
      </c>
      <c r="J98" s="89" t="e">
        <f t="shared" si="27"/>
        <v>#DIV/0!</v>
      </c>
      <c r="K98" s="88">
        <v>0</v>
      </c>
      <c r="L98" s="89" t="e">
        <f t="shared" si="28"/>
        <v>#DIV/0!</v>
      </c>
      <c r="M98" s="88">
        <v>0</v>
      </c>
      <c r="N98" s="89" t="e">
        <f t="shared" si="29"/>
        <v>#DIV/0!</v>
      </c>
    </row>
    <row r="99" spans="1:14" s="58" customFormat="1" ht="42.75" customHeight="1">
      <c r="A99" s="87" t="s">
        <v>9</v>
      </c>
      <c r="B99" s="88">
        <v>102164.91052228</v>
      </c>
      <c r="C99" s="88">
        <v>83521.74782962</v>
      </c>
      <c r="D99" s="89">
        <f t="shared" si="24"/>
        <v>-18.24810749341803</v>
      </c>
      <c r="E99" s="88">
        <v>46297.493096269995</v>
      </c>
      <c r="F99" s="89">
        <f t="shared" si="25"/>
        <v>-44.56833782895149</v>
      </c>
      <c r="G99" s="88">
        <v>39388.759621289995</v>
      </c>
      <c r="H99" s="89">
        <f t="shared" si="26"/>
        <v>-14.92247854676306</v>
      </c>
      <c r="I99" s="88">
        <v>63678.730460239996</v>
      </c>
      <c r="J99" s="89">
        <f t="shared" si="27"/>
        <v>61.66726516013732</v>
      </c>
      <c r="K99" s="88">
        <v>0</v>
      </c>
      <c r="L99" s="89">
        <f t="shared" si="28"/>
        <v>-100</v>
      </c>
      <c r="M99" s="88">
        <v>0</v>
      </c>
      <c r="N99" s="89" t="e">
        <f t="shared" si="29"/>
        <v>#DIV/0!</v>
      </c>
    </row>
    <row r="100" spans="1:14" s="58" customFormat="1" ht="42.75" customHeight="1">
      <c r="A100" s="87" t="s">
        <v>10</v>
      </c>
      <c r="B100" s="88">
        <v>1686.82208845</v>
      </c>
      <c r="C100" s="88">
        <v>2368.4625193399997</v>
      </c>
      <c r="D100" s="89">
        <f t="shared" si="24"/>
        <v>40.4097406334269</v>
      </c>
      <c r="E100" s="88">
        <v>2549.4552684</v>
      </c>
      <c r="F100" s="89">
        <f t="shared" si="25"/>
        <v>7.641782277831277</v>
      </c>
      <c r="G100" s="88">
        <v>2005.03426914</v>
      </c>
      <c r="H100" s="89">
        <f t="shared" si="26"/>
        <v>-21.35440484122204</v>
      </c>
      <c r="I100" s="88">
        <v>2238.52336614</v>
      </c>
      <c r="J100" s="89">
        <f t="shared" si="27"/>
        <v>11.645142459342996</v>
      </c>
      <c r="K100" s="88">
        <v>2404.2527801701362</v>
      </c>
      <c r="L100" s="89">
        <f t="shared" si="28"/>
        <v>7.403515037500465</v>
      </c>
      <c r="M100" s="88">
        <v>1960.5778602699997</v>
      </c>
      <c r="N100" s="89">
        <f t="shared" si="29"/>
        <v>-18.45375509428505</v>
      </c>
    </row>
    <row r="101" spans="1:14" s="58" customFormat="1" ht="42.75" customHeight="1">
      <c r="A101" s="87" t="s">
        <v>11</v>
      </c>
      <c r="B101" s="88">
        <v>0.8050000000000002</v>
      </c>
      <c r="C101" s="88">
        <v>0.9055</v>
      </c>
      <c r="D101" s="89">
        <f t="shared" si="24"/>
        <v>12.484472049689415</v>
      </c>
      <c r="E101" s="88">
        <v>0.8130000000000001</v>
      </c>
      <c r="F101" s="89">
        <f t="shared" si="25"/>
        <v>-10.215350635008273</v>
      </c>
      <c r="G101" s="88">
        <v>1.3326</v>
      </c>
      <c r="H101" s="89">
        <f t="shared" si="26"/>
        <v>63.911439114391136</v>
      </c>
      <c r="I101" s="88">
        <v>0.9826</v>
      </c>
      <c r="J101" s="89">
        <f t="shared" si="27"/>
        <v>-26.264445444994745</v>
      </c>
      <c r="K101" s="88">
        <v>1.3510000000000002</v>
      </c>
      <c r="L101" s="89">
        <f t="shared" si="28"/>
        <v>37.49236718909019</v>
      </c>
      <c r="M101" s="88">
        <v>0.9095000000000002</v>
      </c>
      <c r="N101" s="89">
        <f t="shared" si="29"/>
        <v>-32.679496669133975</v>
      </c>
    </row>
    <row r="102" spans="1:14" s="58" customFormat="1" ht="42.75" customHeight="1">
      <c r="A102" s="105" t="s">
        <v>3</v>
      </c>
      <c r="B102" s="106">
        <f>SUM(B93:B101)</f>
        <v>278518.18073290004</v>
      </c>
      <c r="C102" s="106">
        <f>SUM(C93:C101)</f>
        <v>266252.4594445</v>
      </c>
      <c r="D102" s="107">
        <f t="shared" si="24"/>
        <v>-4.403921229172085</v>
      </c>
      <c r="E102" s="106">
        <f>SUM(E93:E101)</f>
        <v>237499.71266167998</v>
      </c>
      <c r="F102" s="107">
        <f t="shared" si="25"/>
        <v>-10.799053966603257</v>
      </c>
      <c r="G102" s="106">
        <f>SUM(G93:G101)</f>
        <v>239591.879310741</v>
      </c>
      <c r="H102" s="107">
        <f t="shared" si="26"/>
        <v>0.8809133390579418</v>
      </c>
      <c r="I102" s="106">
        <f>SUM(I93:I101)</f>
        <v>268884.60977384006</v>
      </c>
      <c r="J102" s="107">
        <f t="shared" si="27"/>
        <v>12.22609486906172</v>
      </c>
      <c r="K102" s="106">
        <f>SUM(K93:K101)</f>
        <v>203747.4092184085</v>
      </c>
      <c r="L102" s="107">
        <f t="shared" si="28"/>
        <v>-24.224964236599014</v>
      </c>
      <c r="M102" s="106">
        <f>SUM(M93:M101)</f>
        <v>177273.78880214997</v>
      </c>
      <c r="N102" s="107">
        <f t="shared" si="29"/>
        <v>-12.993353151244214</v>
      </c>
    </row>
    <row r="103" s="58" customFormat="1" ht="35.25" customHeight="1">
      <c r="A103" s="57"/>
    </row>
    <row r="104" s="58" customFormat="1" ht="35.25" customHeight="1">
      <c r="A104" s="57"/>
    </row>
    <row r="105" s="58" customFormat="1" ht="35.25" customHeight="1">
      <c r="A105" s="57"/>
    </row>
    <row r="106" s="58" customFormat="1" ht="35.25" customHeight="1">
      <c r="A106" s="57"/>
    </row>
    <row r="107" s="58" customFormat="1" ht="35.25" customHeight="1">
      <c r="A107" s="57"/>
    </row>
    <row r="108" s="58" customFormat="1" ht="35.25" customHeight="1">
      <c r="A108" s="57"/>
    </row>
    <row r="109" s="58" customFormat="1" ht="35.25" customHeight="1">
      <c r="A109" s="57"/>
    </row>
    <row r="110" s="58" customFormat="1" ht="35.25" customHeight="1">
      <c r="A110" s="57"/>
    </row>
    <row r="111" s="58" customFormat="1" ht="35.25" customHeight="1">
      <c r="A111" s="57"/>
    </row>
    <row r="112" s="58" customFormat="1" ht="35.25" customHeight="1">
      <c r="A112" s="57"/>
    </row>
    <row r="113" s="58" customFormat="1" ht="35.25" customHeight="1">
      <c r="A113" s="57"/>
    </row>
    <row r="114" s="58" customFormat="1" ht="35.25" customHeight="1">
      <c r="A114" s="57"/>
    </row>
    <row r="115" s="58" customFormat="1" ht="35.25" customHeight="1">
      <c r="A115" s="57"/>
    </row>
    <row r="116" s="58" customFormat="1" ht="35.25" customHeight="1">
      <c r="A116" s="57"/>
    </row>
    <row r="117" s="58" customFormat="1" ht="35.25" customHeight="1">
      <c r="A117" s="57"/>
    </row>
    <row r="118" s="58" customFormat="1" ht="35.25" customHeight="1">
      <c r="A118" s="57"/>
    </row>
    <row r="119" s="58" customFormat="1" ht="35.25" customHeight="1">
      <c r="A119" s="57"/>
    </row>
    <row r="120" s="58" customFormat="1" ht="35.25" customHeight="1">
      <c r="A120" s="57"/>
    </row>
    <row r="121" s="58" customFormat="1" ht="35.25" customHeight="1">
      <c r="A121" s="57"/>
    </row>
    <row r="122" s="58" customFormat="1" ht="35.25" customHeight="1">
      <c r="A122" s="57"/>
    </row>
    <row r="123" s="58" customFormat="1" ht="35.25" customHeight="1">
      <c r="A123" s="57"/>
    </row>
    <row r="124" s="58" customFormat="1" ht="35.25" customHeight="1">
      <c r="A124" s="57"/>
    </row>
    <row r="125" s="58" customFormat="1" ht="35.25" customHeight="1">
      <c r="A125" s="57"/>
    </row>
    <row r="126" s="58" customFormat="1" ht="35.25" customHeight="1">
      <c r="A126" s="57"/>
    </row>
    <row r="127" s="58" customFormat="1" ht="35.25" customHeight="1">
      <c r="A127" s="57"/>
    </row>
    <row r="128" s="58" customFormat="1" ht="35.25" customHeight="1">
      <c r="A128" s="57"/>
    </row>
    <row r="129" s="58" customFormat="1" ht="35.25" customHeight="1">
      <c r="A129" s="57"/>
    </row>
    <row r="130" s="58" customFormat="1" ht="35.25" customHeight="1">
      <c r="A130" s="57"/>
    </row>
    <row r="131" s="58" customFormat="1" ht="35.25" customHeight="1">
      <c r="A131" s="57"/>
    </row>
    <row r="132" s="58" customFormat="1" ht="35.25" customHeight="1">
      <c r="A132" s="57"/>
    </row>
    <row r="133" s="58" customFormat="1" ht="35.25" customHeight="1">
      <c r="A133" s="57"/>
    </row>
    <row r="134" s="58" customFormat="1" ht="35.25" customHeight="1">
      <c r="A134" s="57"/>
    </row>
    <row r="135" s="58" customFormat="1" ht="35.25" customHeight="1">
      <c r="A135" s="57"/>
    </row>
    <row r="136" s="58" customFormat="1" ht="35.25" customHeight="1">
      <c r="A136" s="57"/>
    </row>
    <row r="137" s="58" customFormat="1" ht="35.25" customHeight="1">
      <c r="A137" s="57"/>
    </row>
    <row r="138" s="58" customFormat="1" ht="35.25" customHeight="1">
      <c r="A138" s="57"/>
    </row>
    <row r="139" s="58" customFormat="1" ht="35.25" customHeight="1">
      <c r="A139" s="57"/>
    </row>
    <row r="140" s="58" customFormat="1" ht="35.25" customHeight="1">
      <c r="A140" s="57"/>
    </row>
    <row r="141" s="58" customFormat="1" ht="35.25" customHeight="1">
      <c r="A141" s="57"/>
    </row>
    <row r="142" s="58" customFormat="1" ht="35.25" customHeight="1">
      <c r="A142" s="57"/>
    </row>
    <row r="143" s="58" customFormat="1" ht="35.25" customHeight="1">
      <c r="A143" s="57"/>
    </row>
    <row r="144" s="58" customFormat="1" ht="35.25" customHeight="1">
      <c r="A144" s="57"/>
    </row>
    <row r="145" s="58" customFormat="1" ht="35.25" customHeight="1">
      <c r="A145" s="57"/>
    </row>
    <row r="146" s="58" customFormat="1" ht="35.25" customHeight="1">
      <c r="A146" s="57"/>
    </row>
    <row r="147" s="58" customFormat="1" ht="35.25" customHeight="1">
      <c r="A147" s="57"/>
    </row>
  </sheetData>
  <sheetProtection/>
  <mergeCells count="2">
    <mergeCell ref="A5:F5"/>
    <mergeCell ref="A6:F6"/>
  </mergeCells>
  <printOptions horizontalCentered="1"/>
  <pageMargins left="0.15748031496062992" right="0" top="0.2362204724409449" bottom="0.15748031496062992" header="0.4330708661417323" footer="0.2755905511811024"/>
  <pageSetup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6"/>
  <sheetViews>
    <sheetView zoomScale="71" zoomScaleNormal="71" zoomScalePageLayoutView="0" workbookViewId="0" topLeftCell="A176">
      <selection activeCell="M132" sqref="M132"/>
    </sheetView>
  </sheetViews>
  <sheetFormatPr defaultColWidth="23.7109375" defaultRowHeight="36" customHeight="1"/>
  <cols>
    <col min="1" max="1" width="26.7109375" style="2" customWidth="1"/>
    <col min="2" max="2" width="16.7109375" style="2" customWidth="1"/>
    <col min="3" max="3" width="16.28125" style="2" customWidth="1"/>
    <col min="4" max="4" width="15.00390625" style="2" customWidth="1"/>
    <col min="5" max="6" width="16.00390625" style="2" customWidth="1"/>
    <col min="7" max="7" width="16.28125" style="2" customWidth="1"/>
    <col min="8" max="8" width="16.00390625" style="2" customWidth="1"/>
    <col min="9" max="9" width="16.28125" style="2" customWidth="1"/>
    <col min="10" max="10" width="16.0039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6.00390625" style="2" customWidth="1"/>
    <col min="15" max="16384" width="23.7109375" style="2" customWidth="1"/>
  </cols>
  <sheetData>
    <row r="1" spans="1:14" ht="33.75" customHeight="1">
      <c r="A1" s="244" t="s">
        <v>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6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3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36" customHeight="1">
      <c r="B4" s="12" t="s">
        <v>59</v>
      </c>
      <c r="C4" s="12" t="s">
        <v>59</v>
      </c>
      <c r="D4" s="12" t="s">
        <v>59</v>
      </c>
      <c r="E4" s="12" t="s">
        <v>59</v>
      </c>
      <c r="F4" s="158" t="s">
        <v>59</v>
      </c>
      <c r="G4" s="12" t="s">
        <v>59</v>
      </c>
      <c r="H4" s="158" t="s">
        <v>59</v>
      </c>
      <c r="I4" s="12" t="s">
        <v>59</v>
      </c>
      <c r="J4" s="158" t="s">
        <v>59</v>
      </c>
      <c r="K4" s="12" t="s">
        <v>59</v>
      </c>
      <c r="L4" s="158" t="s">
        <v>59</v>
      </c>
      <c r="M4" s="12" t="s">
        <v>59</v>
      </c>
      <c r="N4" s="158" t="s">
        <v>0</v>
      </c>
    </row>
    <row r="5" spans="1:14" ht="36" customHeight="1">
      <c r="A5" s="3" t="s">
        <v>57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  <c r="M5" s="3">
        <v>2563</v>
      </c>
      <c r="N5" s="4" t="s">
        <v>2</v>
      </c>
    </row>
    <row r="6" spans="1:14" ht="36" customHeight="1">
      <c r="A6" s="5" t="s">
        <v>79</v>
      </c>
      <c r="B6" s="23">
        <f>B32</f>
        <v>8774.86433568</v>
      </c>
      <c r="C6" s="23">
        <f>C32</f>
        <v>8617.351210719997</v>
      </c>
      <c r="D6" s="4">
        <f aca="true" t="shared" si="0" ref="D6:D15">(C6-B6)/B6*100</f>
        <v>-1.7950491191018194</v>
      </c>
      <c r="E6" s="23">
        <f>E32</f>
        <v>9579.91325525</v>
      </c>
      <c r="F6" s="4">
        <f>(E6-C6)/C6*100</f>
        <v>11.17004542338456</v>
      </c>
      <c r="G6" s="23">
        <f>G32</f>
        <v>8915.49294803</v>
      </c>
      <c r="H6" s="4">
        <f>(G6-E6)/E6*100</f>
        <v>-6.9355566122259305</v>
      </c>
      <c r="I6" s="23">
        <f>I32</f>
        <v>8154.218813630001</v>
      </c>
      <c r="J6" s="4">
        <f>(I6-G6)/G6*100</f>
        <v>-8.538777820111592</v>
      </c>
      <c r="K6" s="23">
        <f>K32</f>
        <v>7924.20822708</v>
      </c>
      <c r="L6" s="4">
        <f>(K6-I6)/I6*100</f>
        <v>-2.820755633458497</v>
      </c>
      <c r="M6" s="23">
        <f>M32</f>
        <v>7190.66449183109</v>
      </c>
      <c r="N6" s="4">
        <f>(M6-K6)/K6*100</f>
        <v>-9.256997219509136</v>
      </c>
    </row>
    <row r="7" spans="1:14" ht="36" customHeight="1">
      <c r="A7" s="5" t="s">
        <v>80</v>
      </c>
      <c r="B7" s="23">
        <f>B48</f>
        <v>10860.970420250002</v>
      </c>
      <c r="C7" s="23">
        <f>C48</f>
        <v>11054.595444268001</v>
      </c>
      <c r="D7" s="4">
        <f t="shared" si="0"/>
        <v>1.7827598872471915</v>
      </c>
      <c r="E7" s="23">
        <f>E48</f>
        <v>9264.146107313</v>
      </c>
      <c r="F7" s="4">
        <f aca="true" t="shared" si="1" ref="F7:F15">(E7-C7)/C7*100</f>
        <v>-16.196425694468815</v>
      </c>
      <c r="G7" s="23">
        <f>G48</f>
        <v>10001.87852485</v>
      </c>
      <c r="H7" s="4">
        <f aca="true" t="shared" si="2" ref="H7:H15">(G7-E7)/E7*100</f>
        <v>7.963307238371864</v>
      </c>
      <c r="I7" s="23">
        <f>I48</f>
        <v>9917.19466039</v>
      </c>
      <c r="J7" s="4">
        <f aca="true" t="shared" si="3" ref="J7:J15">(I7-G7)/G7*100</f>
        <v>-0.8466795937343294</v>
      </c>
      <c r="K7" s="23">
        <f>K48</f>
        <v>8968.395031439999</v>
      </c>
      <c r="L7" s="4">
        <f aca="true" t="shared" si="4" ref="L7:L15">(K7-I7)/I7*100</f>
        <v>-9.56721796275287</v>
      </c>
      <c r="M7" s="23">
        <f>M48</f>
        <v>8245.927354337362</v>
      </c>
      <c r="N7" s="4">
        <f aca="true" t="shared" si="5" ref="N7:N15">(M7-K7)/K7*100</f>
        <v>-8.055707566068651</v>
      </c>
    </row>
    <row r="8" spans="1:14" ht="36" customHeight="1">
      <c r="A8" s="5" t="s">
        <v>81</v>
      </c>
      <c r="B8" s="23">
        <f>B65</f>
        <v>92302.46090963</v>
      </c>
      <c r="C8" s="23">
        <f>C65</f>
        <v>96787.094039896</v>
      </c>
      <c r="D8" s="4">
        <f t="shared" si="0"/>
        <v>4.858627913135207</v>
      </c>
      <c r="E8" s="23">
        <f>E65</f>
        <v>92287.68108317</v>
      </c>
      <c r="F8" s="4">
        <f t="shared" si="1"/>
        <v>-4.64877368347408</v>
      </c>
      <c r="G8" s="23">
        <f>G65</f>
        <v>93575.14345891999</v>
      </c>
      <c r="H8" s="4">
        <f t="shared" si="2"/>
        <v>1.395053338256195</v>
      </c>
      <c r="I8" s="23">
        <f>I65</f>
        <v>95891.51126608</v>
      </c>
      <c r="J8" s="4">
        <f t="shared" si="3"/>
        <v>2.475409303729146</v>
      </c>
      <c r="K8" s="23">
        <f>K65</f>
        <v>98405.07998377</v>
      </c>
      <c r="L8" s="4">
        <f t="shared" si="4"/>
        <v>2.6212630132769035</v>
      </c>
      <c r="M8" s="23">
        <f>M65</f>
        <v>101170.93025566007</v>
      </c>
      <c r="N8" s="4">
        <f t="shared" si="5"/>
        <v>2.8106783433804883</v>
      </c>
    </row>
    <row r="9" spans="1:14" ht="36" customHeight="1">
      <c r="A9" s="5" t="s">
        <v>82</v>
      </c>
      <c r="B9" s="23">
        <f>B83</f>
        <v>38740.37890718</v>
      </c>
      <c r="C9" s="23">
        <f>C83</f>
        <v>42227.400296616004</v>
      </c>
      <c r="D9" s="4">
        <f t="shared" si="0"/>
        <v>9.000999700572713</v>
      </c>
      <c r="E9" s="23">
        <f>E83</f>
        <v>46791.504082504995</v>
      </c>
      <c r="F9" s="4">
        <f t="shared" si="1"/>
        <v>10.808393966546754</v>
      </c>
      <c r="G9" s="23">
        <f>G83</f>
        <v>38359.264718547</v>
      </c>
      <c r="H9" s="4">
        <f t="shared" si="2"/>
        <v>-18.020876929046505</v>
      </c>
      <c r="I9" s="23">
        <f>I83</f>
        <v>39491.95844183</v>
      </c>
      <c r="J9" s="4">
        <f t="shared" si="3"/>
        <v>2.952855670185295</v>
      </c>
      <c r="K9" s="23">
        <f>K83</f>
        <v>37842.75565261</v>
      </c>
      <c r="L9" s="4">
        <f t="shared" si="4"/>
        <v>-4.176047110069776</v>
      </c>
      <c r="M9" s="23">
        <f>M83</f>
        <v>41079.85215590981</v>
      </c>
      <c r="N9" s="4">
        <f t="shared" si="5"/>
        <v>8.55407183614163</v>
      </c>
    </row>
    <row r="10" spans="1:14" ht="36" customHeight="1">
      <c r="A10" s="5" t="s">
        <v>83</v>
      </c>
      <c r="B10" s="23">
        <f>B100</f>
        <v>23116.596214639994</v>
      </c>
      <c r="C10" s="23">
        <f>C100</f>
        <v>23145.516106690004</v>
      </c>
      <c r="D10" s="4">
        <f t="shared" si="0"/>
        <v>0.12510445647570761</v>
      </c>
      <c r="E10" s="23">
        <f>E100</f>
        <v>27560.305158519997</v>
      </c>
      <c r="F10" s="4">
        <f t="shared" si="1"/>
        <v>19.074057504183017</v>
      </c>
      <c r="G10" s="23">
        <f>G100</f>
        <v>25719.31915515199</v>
      </c>
      <c r="H10" s="4">
        <f t="shared" si="2"/>
        <v>-6.67984622368699</v>
      </c>
      <c r="I10" s="23">
        <f>I100</f>
        <v>24289.29721182</v>
      </c>
      <c r="J10" s="4">
        <f t="shared" si="3"/>
        <v>-5.560108083364761</v>
      </c>
      <c r="K10" s="23">
        <f>K100</f>
        <v>22862.5699499</v>
      </c>
      <c r="L10" s="4">
        <f t="shared" si="4"/>
        <v>-5.873892725169944</v>
      </c>
      <c r="M10" s="23">
        <f>M100</f>
        <v>19714.369286383448</v>
      </c>
      <c r="N10" s="4">
        <f t="shared" si="5"/>
        <v>-13.770108392955722</v>
      </c>
    </row>
    <row r="11" spans="1:14" ht="36" customHeight="1">
      <c r="A11" s="5" t="s">
        <v>84</v>
      </c>
      <c r="B11" s="23">
        <f>B117</f>
        <v>21242.52039091</v>
      </c>
      <c r="C11" s="23">
        <f>C117</f>
        <v>22574.64436322</v>
      </c>
      <c r="D11" s="4">
        <f t="shared" si="0"/>
        <v>6.271025979007826</v>
      </c>
      <c r="E11" s="23">
        <f>E117</f>
        <v>25685.301780286998</v>
      </c>
      <c r="F11" s="4">
        <f t="shared" si="1"/>
        <v>13.779430439821564</v>
      </c>
      <c r="G11" s="23">
        <f>G117</f>
        <v>25233.036394000996</v>
      </c>
      <c r="H11" s="4">
        <f t="shared" si="2"/>
        <v>-1.7607945203630349</v>
      </c>
      <c r="I11" s="23">
        <f>I117</f>
        <v>26815.915326500002</v>
      </c>
      <c r="J11" s="4">
        <f t="shared" si="3"/>
        <v>6.273041847929671</v>
      </c>
      <c r="K11" s="23">
        <f>K117</f>
        <v>25354.39965059</v>
      </c>
      <c r="L11" s="4">
        <f t="shared" si="4"/>
        <v>-5.450180081922115</v>
      </c>
      <c r="M11" s="23">
        <f>M117</f>
        <v>24403.168315635725</v>
      </c>
      <c r="N11" s="4">
        <f t="shared" si="5"/>
        <v>-3.7517407158648277</v>
      </c>
    </row>
    <row r="12" spans="1:14" ht="36" customHeight="1">
      <c r="A12" s="5" t="s">
        <v>87</v>
      </c>
      <c r="B12" s="23">
        <f>B134</f>
        <v>126168.64755373</v>
      </c>
      <c r="C12" s="23">
        <f>C134</f>
        <v>124761.40152519</v>
      </c>
      <c r="D12" s="4">
        <f t="shared" si="0"/>
        <v>-1.11536903646424</v>
      </c>
      <c r="E12" s="23">
        <f>E134</f>
        <v>124262.23574884998</v>
      </c>
      <c r="F12" s="4">
        <f t="shared" si="1"/>
        <v>-0.400096320045932</v>
      </c>
      <c r="G12" s="23">
        <f>G134</f>
        <v>119155.12471740002</v>
      </c>
      <c r="H12" s="4">
        <f t="shared" si="2"/>
        <v>-4.109946196181516</v>
      </c>
      <c r="I12" s="23">
        <f>I134</f>
        <v>134524.67481512998</v>
      </c>
      <c r="J12" s="4">
        <f t="shared" si="3"/>
        <v>12.89877387496501</v>
      </c>
      <c r="K12" s="23">
        <f>K134</f>
        <v>149179.01835369997</v>
      </c>
      <c r="L12" s="4">
        <f t="shared" si="4"/>
        <v>10.893424242584983</v>
      </c>
      <c r="M12" s="23">
        <f>M134</f>
        <v>136452.5886632999</v>
      </c>
      <c r="N12" s="4">
        <f t="shared" si="5"/>
        <v>-8.530978304352434</v>
      </c>
    </row>
    <row r="13" spans="1:14" ht="36" customHeight="1">
      <c r="A13" s="5" t="s">
        <v>88</v>
      </c>
      <c r="B13" s="23">
        <f>B151</f>
        <v>9928.602545549002</v>
      </c>
      <c r="C13" s="23">
        <f>C151</f>
        <v>10913.370821626999</v>
      </c>
      <c r="D13" s="4">
        <f t="shared" si="0"/>
        <v>9.918498313939148</v>
      </c>
      <c r="E13" s="23">
        <f>E151</f>
        <v>11815.861953056003</v>
      </c>
      <c r="F13" s="4">
        <f t="shared" si="1"/>
        <v>8.269591001531255</v>
      </c>
      <c r="G13" s="23">
        <f>G151</f>
        <v>12269.30655838</v>
      </c>
      <c r="H13" s="4">
        <f t="shared" si="2"/>
        <v>3.8375922732130454</v>
      </c>
      <c r="I13" s="23">
        <f>I151</f>
        <v>12706.778906479998</v>
      </c>
      <c r="J13" s="4">
        <f t="shared" si="3"/>
        <v>3.5655833197940794</v>
      </c>
      <c r="K13" s="23">
        <f>K151</f>
        <v>14473.494472299997</v>
      </c>
      <c r="L13" s="4">
        <f t="shared" si="4"/>
        <v>13.903724766305944</v>
      </c>
      <c r="M13" s="23">
        <f>M151</f>
        <v>13980.664423947997</v>
      </c>
      <c r="N13" s="4">
        <f t="shared" si="5"/>
        <v>-3.405052244260702</v>
      </c>
    </row>
    <row r="14" spans="1:14" ht="36" customHeight="1">
      <c r="A14" s="5" t="s">
        <v>89</v>
      </c>
      <c r="B14" s="23">
        <f>B169</f>
        <v>28616.2646999</v>
      </c>
      <c r="C14" s="23">
        <f>C169</f>
        <v>28108.400752150003</v>
      </c>
      <c r="D14" s="4">
        <f t="shared" si="0"/>
        <v>-1.77473878256295</v>
      </c>
      <c r="E14" s="23">
        <f>E169</f>
        <v>34879.23124593699</v>
      </c>
      <c r="F14" s="4">
        <f t="shared" si="1"/>
        <v>24.08828077232068</v>
      </c>
      <c r="G14" s="23">
        <f>G169</f>
        <v>36840.24420975299</v>
      </c>
      <c r="H14" s="4">
        <f t="shared" si="2"/>
        <v>5.622294109605509</v>
      </c>
      <c r="I14" s="23">
        <f>I169</f>
        <v>33248.36094644</v>
      </c>
      <c r="J14" s="4">
        <f t="shared" si="3"/>
        <v>-9.749889937923069</v>
      </c>
      <c r="K14" s="23">
        <f>K169</f>
        <v>41747.905462539995</v>
      </c>
      <c r="L14" s="4">
        <f t="shared" si="4"/>
        <v>25.563800061578874</v>
      </c>
      <c r="M14" s="23">
        <f>M169</f>
        <v>35340.37912759946</v>
      </c>
      <c r="N14" s="4">
        <f t="shared" si="5"/>
        <v>-15.348138460958118</v>
      </c>
    </row>
    <row r="15" spans="1:14" ht="36" customHeight="1">
      <c r="A15" s="3" t="s">
        <v>117</v>
      </c>
      <c r="B15" s="23">
        <f>SUM(B6:B14)</f>
        <v>359751.30597746896</v>
      </c>
      <c r="C15" s="23">
        <f>SUM(C6:C14)</f>
        <v>368189.77456037694</v>
      </c>
      <c r="D15" s="4">
        <f t="shared" si="0"/>
        <v>2.345639457786007</v>
      </c>
      <c r="E15" s="23">
        <f>SUM(E6:E14)</f>
        <v>382126.18041488796</v>
      </c>
      <c r="F15" s="4">
        <f t="shared" si="1"/>
        <v>3.7851148558243515</v>
      </c>
      <c r="G15" s="23">
        <f>SUM(G6:G14)</f>
        <v>370068.810685033</v>
      </c>
      <c r="H15" s="4">
        <f t="shared" si="2"/>
        <v>-3.1553372545068403</v>
      </c>
      <c r="I15" s="23">
        <f>SUM(I6:I14)</f>
        <v>385039.9103883</v>
      </c>
      <c r="J15" s="4">
        <f t="shared" si="3"/>
        <v>4.04549080360328</v>
      </c>
      <c r="K15" s="23">
        <f>SUM(K6:K14)</f>
        <v>406757.82678392995</v>
      </c>
      <c r="L15" s="4">
        <f t="shared" si="4"/>
        <v>5.640432539506913</v>
      </c>
      <c r="M15" s="23">
        <f>SUM(M6:M14)</f>
        <v>387578.54407460487</v>
      </c>
      <c r="N15" s="4">
        <f t="shared" si="5"/>
        <v>-4.715160089473368</v>
      </c>
    </row>
    <row r="18" spans="1:14" ht="36" customHeight="1">
      <c r="A18" s="244" t="s">
        <v>111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19" spans="1:14" ht="36" customHeight="1">
      <c r="A19" s="244" t="s">
        <v>318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</row>
    <row r="20" spans="1:14" ht="36" customHeight="1">
      <c r="A20" s="27" t="s">
        <v>59</v>
      </c>
      <c r="B20" s="12"/>
      <c r="C20" s="12"/>
      <c r="D20" s="12" t="s">
        <v>59</v>
      </c>
      <c r="E20" s="12"/>
      <c r="F20" s="12" t="s">
        <v>59</v>
      </c>
      <c r="G20" s="12"/>
      <c r="H20" s="12" t="s">
        <v>59</v>
      </c>
      <c r="I20" s="12"/>
      <c r="J20" s="12" t="s">
        <v>59</v>
      </c>
      <c r="K20" s="12"/>
      <c r="L20" s="12" t="s">
        <v>59</v>
      </c>
      <c r="M20" s="12"/>
      <c r="N20" s="12" t="s">
        <v>59</v>
      </c>
    </row>
    <row r="21" spans="2:14" ht="36" customHeight="1">
      <c r="B21" s="12"/>
      <c r="C21" s="12"/>
      <c r="D21" s="12" t="s">
        <v>59</v>
      </c>
      <c r="E21" s="12"/>
      <c r="F21" s="158" t="s">
        <v>59</v>
      </c>
      <c r="G21" s="12"/>
      <c r="H21" s="158" t="s">
        <v>59</v>
      </c>
      <c r="I21" s="12"/>
      <c r="J21" s="158" t="s">
        <v>59</v>
      </c>
      <c r="K21" s="12"/>
      <c r="L21" s="158" t="s">
        <v>59</v>
      </c>
      <c r="M21" s="12"/>
      <c r="N21" s="158" t="s">
        <v>0</v>
      </c>
    </row>
    <row r="22" spans="1:14" ht="36" customHeight="1">
      <c r="A22" s="3" t="s">
        <v>1</v>
      </c>
      <c r="B22" s="3">
        <v>2557</v>
      </c>
      <c r="C22" s="3">
        <v>2558</v>
      </c>
      <c r="D22" s="4" t="s">
        <v>2</v>
      </c>
      <c r="E22" s="3">
        <v>2559</v>
      </c>
      <c r="F22" s="4" t="s">
        <v>2</v>
      </c>
      <c r="G22" s="3">
        <v>2560</v>
      </c>
      <c r="H22" s="4" t="s">
        <v>2</v>
      </c>
      <c r="I22" s="3">
        <v>2561</v>
      </c>
      <c r="J22" s="4" t="s">
        <v>2</v>
      </c>
      <c r="K22" s="3">
        <v>2562</v>
      </c>
      <c r="L22" s="4" t="s">
        <v>2</v>
      </c>
      <c r="M22" s="3">
        <v>2563</v>
      </c>
      <c r="N22" s="4" t="s">
        <v>2</v>
      </c>
    </row>
    <row r="23" spans="1:14" ht="36" customHeight="1">
      <c r="A23" s="5" t="s">
        <v>4</v>
      </c>
      <c r="B23" s="6">
        <v>4179.512363050001</v>
      </c>
      <c r="C23" s="6">
        <v>3448.3853198399993</v>
      </c>
      <c r="D23" s="4">
        <f aca="true" t="shared" si="6" ref="D23:D32">(C23-B23)/B23*100</f>
        <v>-17.49311832819802</v>
      </c>
      <c r="E23" s="6">
        <v>3736.6395494599997</v>
      </c>
      <c r="F23" s="4">
        <f>(E23-C23)/C23*100</f>
        <v>8.359107317896106</v>
      </c>
      <c r="G23" s="6">
        <v>2952.06673812</v>
      </c>
      <c r="H23" s="4">
        <f>(G23-E23)/E23*100</f>
        <v>-20.996748574621872</v>
      </c>
      <c r="I23" s="6">
        <v>2929.4734397400002</v>
      </c>
      <c r="J23" s="4">
        <f>(I23-G23)/G23*100</f>
        <v>-0.7653383335902565</v>
      </c>
      <c r="K23" s="6">
        <v>2897.7146273599997</v>
      </c>
      <c r="L23" s="4">
        <f aca="true" t="shared" si="7" ref="L23:L32">(K23-I23)/I23*100</f>
        <v>-1.0841133409565664</v>
      </c>
      <c r="M23" s="6">
        <v>2808.6189139099997</v>
      </c>
      <c r="N23" s="4">
        <f aca="true" t="shared" si="8" ref="N23:N32">(M23-K23)/K23*100</f>
        <v>-3.0746890190208878</v>
      </c>
    </row>
    <row r="24" spans="1:14" ht="36" customHeight="1">
      <c r="A24" s="5" t="s">
        <v>5</v>
      </c>
      <c r="B24" s="6">
        <v>3033.50327083</v>
      </c>
      <c r="C24" s="6">
        <v>3518.8994488599997</v>
      </c>
      <c r="D24" s="4">
        <f t="shared" si="6"/>
        <v>16.001175363730198</v>
      </c>
      <c r="E24" s="6">
        <v>3549.79024937</v>
      </c>
      <c r="F24" s="4">
        <f aca="true" t="shared" si="9" ref="F24:F32">(E24-C24)/C24*100</f>
        <v>0.8778540267755514</v>
      </c>
      <c r="G24" s="6">
        <v>3640.99097804</v>
      </c>
      <c r="H24" s="4">
        <f aca="true" t="shared" si="10" ref="H24:H32">(G24-E24)/E24*100</f>
        <v>2.5691864099910093</v>
      </c>
      <c r="I24" s="6">
        <v>3356.3880138700006</v>
      </c>
      <c r="J24" s="4">
        <f aca="true" t="shared" si="11" ref="J24:J32">(I24-G24)/G24*100</f>
        <v>-7.816634698809534</v>
      </c>
      <c r="K24" s="6">
        <v>3322.59609691</v>
      </c>
      <c r="L24" s="4">
        <f t="shared" si="7"/>
        <v>-1.0067941138020422</v>
      </c>
      <c r="M24" s="6">
        <v>2994.7475909399996</v>
      </c>
      <c r="N24" s="4">
        <f t="shared" si="8"/>
        <v>-9.867239243280226</v>
      </c>
    </row>
    <row r="25" spans="1:14" ht="36" customHeight="1">
      <c r="A25" s="5" t="s">
        <v>6</v>
      </c>
      <c r="B25" s="6">
        <v>0</v>
      </c>
      <c r="C25" s="6">
        <v>0</v>
      </c>
      <c r="D25" s="4" t="e">
        <f t="shared" si="6"/>
        <v>#DIV/0!</v>
      </c>
      <c r="E25" s="6">
        <v>0.0019022499999999999</v>
      </c>
      <c r="F25" s="4" t="e">
        <f t="shared" si="9"/>
        <v>#DIV/0!</v>
      </c>
      <c r="G25" s="6">
        <v>0</v>
      </c>
      <c r="H25" s="4">
        <f t="shared" si="10"/>
        <v>-100</v>
      </c>
      <c r="I25" s="6">
        <v>0.0031716599999999998</v>
      </c>
      <c r="J25" s="4" t="e">
        <f t="shared" si="11"/>
        <v>#DIV/0!</v>
      </c>
      <c r="K25" s="6">
        <v>0</v>
      </c>
      <c r="L25" s="4">
        <f t="shared" si="7"/>
        <v>-100</v>
      </c>
      <c r="M25" s="6">
        <v>0</v>
      </c>
      <c r="N25" s="4" t="e">
        <f t="shared" si="8"/>
        <v>#DIV/0!</v>
      </c>
    </row>
    <row r="26" spans="1:14" ht="36" customHeight="1">
      <c r="A26" s="5" t="s">
        <v>7</v>
      </c>
      <c r="B26" s="6">
        <v>1447.5319980799998</v>
      </c>
      <c r="C26" s="6">
        <v>1540.18178573</v>
      </c>
      <c r="D26" s="4">
        <f t="shared" si="6"/>
        <v>6.400534687515752</v>
      </c>
      <c r="E26" s="6">
        <v>2155.3684191200005</v>
      </c>
      <c r="F26" s="4">
        <f t="shared" si="9"/>
        <v>39.94246907019618</v>
      </c>
      <c r="G26" s="6">
        <v>2189.73696824</v>
      </c>
      <c r="H26" s="4">
        <f t="shared" si="10"/>
        <v>1.5945556599568034</v>
      </c>
      <c r="I26" s="6">
        <v>1721.9602651</v>
      </c>
      <c r="J26" s="4">
        <f t="shared" si="11"/>
        <v>-21.362232538640257</v>
      </c>
      <c r="K26" s="6">
        <v>1596.82963481</v>
      </c>
      <c r="L26" s="4">
        <f t="shared" si="7"/>
        <v>-7.266754804166939</v>
      </c>
      <c r="M26" s="6">
        <v>1288.8588035520004</v>
      </c>
      <c r="N26" s="4">
        <f t="shared" si="8"/>
        <v>-19.286392520805375</v>
      </c>
    </row>
    <row r="27" spans="1:14" ht="36" customHeight="1">
      <c r="A27" s="5" t="s">
        <v>8</v>
      </c>
      <c r="B27" s="6">
        <v>52.19739803999999</v>
      </c>
      <c r="C27" s="6">
        <v>61.61342976999999</v>
      </c>
      <c r="D27" s="4">
        <f t="shared" si="6"/>
        <v>18.03927414693026</v>
      </c>
      <c r="E27" s="6">
        <v>61.586439129999995</v>
      </c>
      <c r="F27" s="4">
        <f t="shared" si="9"/>
        <v>-0.04380642353582448</v>
      </c>
      <c r="G27" s="6">
        <v>61.93706813000001</v>
      </c>
      <c r="H27" s="4">
        <f t="shared" si="10"/>
        <v>0.5693282562738939</v>
      </c>
      <c r="I27" s="6">
        <v>58.31379801999999</v>
      </c>
      <c r="J27" s="4">
        <f t="shared" si="11"/>
        <v>-5.849921895552297</v>
      </c>
      <c r="K27" s="6">
        <v>42.4945366</v>
      </c>
      <c r="L27" s="4">
        <f t="shared" si="7"/>
        <v>-27.12781872752385</v>
      </c>
      <c r="M27" s="6">
        <v>40.71370280909072</v>
      </c>
      <c r="N27" s="4">
        <f t="shared" si="8"/>
        <v>-4.19073587664275</v>
      </c>
    </row>
    <row r="28" spans="1:14" ht="36" customHeight="1">
      <c r="A28" s="5" t="s">
        <v>314</v>
      </c>
      <c r="B28" s="6">
        <v>0</v>
      </c>
      <c r="C28" s="6">
        <v>0</v>
      </c>
      <c r="D28" s="4" t="e">
        <f t="shared" si="6"/>
        <v>#DIV/0!</v>
      </c>
      <c r="E28" s="6">
        <v>0</v>
      </c>
      <c r="F28" s="4" t="e">
        <f t="shared" si="9"/>
        <v>#DIV/0!</v>
      </c>
      <c r="G28" s="6">
        <v>15.8187096</v>
      </c>
      <c r="H28" s="4" t="e">
        <f t="shared" si="10"/>
        <v>#DIV/0!</v>
      </c>
      <c r="I28" s="6">
        <v>15.73778203</v>
      </c>
      <c r="J28" s="4">
        <f t="shared" si="11"/>
        <v>-0.5115940051140458</v>
      </c>
      <c r="K28" s="6">
        <v>1.9314149</v>
      </c>
      <c r="L28" s="4">
        <f t="shared" si="7"/>
        <v>-87.72752795585643</v>
      </c>
      <c r="M28" s="6">
        <v>0</v>
      </c>
      <c r="N28" s="4">
        <f t="shared" si="8"/>
        <v>-100</v>
      </c>
    </row>
    <row r="29" spans="1:14" ht="36" customHeight="1">
      <c r="A29" s="5" t="s">
        <v>9</v>
      </c>
      <c r="B29" s="6">
        <v>0</v>
      </c>
      <c r="C29" s="6">
        <v>0</v>
      </c>
      <c r="D29" s="4" t="e">
        <f t="shared" si="6"/>
        <v>#DIV/0!</v>
      </c>
      <c r="E29" s="6">
        <v>0</v>
      </c>
      <c r="F29" s="4" t="e">
        <f t="shared" si="9"/>
        <v>#DIV/0!</v>
      </c>
      <c r="G29" s="6">
        <v>0</v>
      </c>
      <c r="H29" s="4" t="e">
        <f t="shared" si="10"/>
        <v>#DIV/0!</v>
      </c>
      <c r="I29" s="6">
        <v>0</v>
      </c>
      <c r="J29" s="4" t="e">
        <f t="shared" si="11"/>
        <v>#DIV/0!</v>
      </c>
      <c r="K29" s="6">
        <v>0</v>
      </c>
      <c r="L29" s="4" t="e">
        <f t="shared" si="7"/>
        <v>#DIV/0!</v>
      </c>
      <c r="M29" s="6">
        <v>0</v>
      </c>
      <c r="N29" s="4" t="e">
        <f t="shared" si="8"/>
        <v>#DIV/0!</v>
      </c>
    </row>
    <row r="30" spans="1:14" ht="36" customHeight="1">
      <c r="A30" s="5" t="s">
        <v>10</v>
      </c>
      <c r="B30" s="6">
        <v>60.22314771</v>
      </c>
      <c r="C30" s="6">
        <v>46.53692175</v>
      </c>
      <c r="D30" s="4">
        <f t="shared" si="6"/>
        <v>-22.72585622044365</v>
      </c>
      <c r="E30" s="6">
        <v>73.75074250000002</v>
      </c>
      <c r="F30" s="4">
        <f t="shared" si="9"/>
        <v>58.47791329257832</v>
      </c>
      <c r="G30" s="6">
        <v>52.290681899999996</v>
      </c>
      <c r="H30" s="4">
        <f t="shared" si="10"/>
        <v>-29.098094300542147</v>
      </c>
      <c r="I30" s="6">
        <v>69.75367066000001</v>
      </c>
      <c r="J30" s="4">
        <f t="shared" si="11"/>
        <v>33.39598591082825</v>
      </c>
      <c r="K30" s="6">
        <v>60.05360650000001</v>
      </c>
      <c r="L30" s="4">
        <f t="shared" si="7"/>
        <v>-13.90617019609044</v>
      </c>
      <c r="M30" s="6">
        <v>55.620519120000004</v>
      </c>
      <c r="N30" s="4">
        <f t="shared" si="8"/>
        <v>-7.381883684204717</v>
      </c>
    </row>
    <row r="31" spans="1:14" ht="36" customHeight="1">
      <c r="A31" s="5" t="s">
        <v>11</v>
      </c>
      <c r="B31" s="6">
        <v>1.89615797</v>
      </c>
      <c r="C31" s="6">
        <v>1.73430477</v>
      </c>
      <c r="D31" s="4">
        <f t="shared" si="6"/>
        <v>-8.535849995662542</v>
      </c>
      <c r="E31" s="6">
        <v>2.7759534200000004</v>
      </c>
      <c r="F31" s="4">
        <f t="shared" si="9"/>
        <v>60.061453328067614</v>
      </c>
      <c r="G31" s="6">
        <v>2.6518040000000003</v>
      </c>
      <c r="H31" s="4">
        <f t="shared" si="10"/>
        <v>-4.472316397873858</v>
      </c>
      <c r="I31" s="6">
        <v>2.58867255</v>
      </c>
      <c r="J31" s="4">
        <f t="shared" si="11"/>
        <v>-2.3806981963976295</v>
      </c>
      <c r="K31" s="6">
        <v>2.58831</v>
      </c>
      <c r="L31" s="4">
        <f t="shared" si="7"/>
        <v>-0.014005247593025372</v>
      </c>
      <c r="M31" s="6">
        <v>2.1049615</v>
      </c>
      <c r="N31" s="4">
        <f t="shared" si="8"/>
        <v>-18.674289401192283</v>
      </c>
    </row>
    <row r="32" spans="1:14" ht="36" customHeight="1">
      <c r="A32" s="3" t="s">
        <v>3</v>
      </c>
      <c r="B32" s="6">
        <f>SUM(B23:B31)</f>
        <v>8774.86433568</v>
      </c>
      <c r="C32" s="6">
        <f>SUM(C23:C31)</f>
        <v>8617.351210719997</v>
      </c>
      <c r="D32" s="4">
        <f t="shared" si="6"/>
        <v>-1.7950491191018194</v>
      </c>
      <c r="E32" s="6">
        <f>SUM(E23:E31)</f>
        <v>9579.91325525</v>
      </c>
      <c r="F32" s="4">
        <f t="shared" si="9"/>
        <v>11.17004542338456</v>
      </c>
      <c r="G32" s="6">
        <f>SUM(G23:G31)</f>
        <v>8915.49294803</v>
      </c>
      <c r="H32" s="4">
        <f t="shared" si="10"/>
        <v>-6.9355566122259305</v>
      </c>
      <c r="I32" s="6">
        <v>8154.218813630001</v>
      </c>
      <c r="J32" s="4">
        <f t="shared" si="11"/>
        <v>-8.538777820111592</v>
      </c>
      <c r="K32" s="6">
        <f>SUM(K23:K31)</f>
        <v>7924.20822708</v>
      </c>
      <c r="L32" s="4">
        <f t="shared" si="7"/>
        <v>-2.820755633458497</v>
      </c>
      <c r="M32" s="6">
        <f>SUM(M23:M31)</f>
        <v>7190.66449183109</v>
      </c>
      <c r="N32" s="4">
        <f t="shared" si="8"/>
        <v>-9.256997219509136</v>
      </c>
    </row>
    <row r="33" ht="36" customHeight="1">
      <c r="A33" s="25" t="s">
        <v>59</v>
      </c>
    </row>
    <row r="34" ht="36" customHeight="1">
      <c r="A34" s="25"/>
    </row>
    <row r="35" spans="1:14" ht="36" customHeight="1">
      <c r="A35" s="244" t="s">
        <v>112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ht="36" customHeight="1">
      <c r="A36" s="244" t="s">
        <v>318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ht="36" customHeight="1">
      <c r="A37" s="27" t="s">
        <v>59</v>
      </c>
      <c r="B37" s="12"/>
      <c r="C37" s="12"/>
      <c r="D37" s="12" t="s">
        <v>59</v>
      </c>
      <c r="E37" s="12"/>
      <c r="F37" s="158" t="s">
        <v>59</v>
      </c>
      <c r="G37" s="12"/>
      <c r="H37" s="158" t="s">
        <v>59</v>
      </c>
      <c r="I37" s="12"/>
      <c r="J37" s="158" t="s">
        <v>59</v>
      </c>
      <c r="K37" s="12"/>
      <c r="L37" s="158" t="s">
        <v>59</v>
      </c>
      <c r="M37" s="12"/>
      <c r="N37" s="158" t="s">
        <v>0</v>
      </c>
    </row>
    <row r="38" spans="1:14" ht="36" customHeight="1">
      <c r="A38" s="3" t="s">
        <v>1</v>
      </c>
      <c r="B38" s="3">
        <v>2557</v>
      </c>
      <c r="C38" s="3">
        <v>2558</v>
      </c>
      <c r="D38" s="4" t="s">
        <v>2</v>
      </c>
      <c r="E38" s="3">
        <v>2559</v>
      </c>
      <c r="F38" s="4" t="s">
        <v>2</v>
      </c>
      <c r="G38" s="3">
        <v>2560</v>
      </c>
      <c r="H38" s="4" t="s">
        <v>2</v>
      </c>
      <c r="I38" s="3">
        <v>2561</v>
      </c>
      <c r="J38" s="4" t="s">
        <v>2</v>
      </c>
      <c r="K38" s="3">
        <v>2562</v>
      </c>
      <c r="L38" s="4" t="s">
        <v>2</v>
      </c>
      <c r="M38" s="3">
        <v>2563</v>
      </c>
      <c r="N38" s="4" t="s">
        <v>2</v>
      </c>
    </row>
    <row r="39" spans="1:14" ht="36" customHeight="1">
      <c r="A39" s="5" t="s">
        <v>4</v>
      </c>
      <c r="B39" s="6">
        <v>2608.91987355</v>
      </c>
      <c r="C39" s="6">
        <v>3577.83702923</v>
      </c>
      <c r="D39" s="4">
        <f aca="true" t="shared" si="12" ref="D39:D48">(C39-B39)/B39*100</f>
        <v>37.13863217890164</v>
      </c>
      <c r="E39" s="6">
        <v>1874.6197490339998</v>
      </c>
      <c r="F39" s="4">
        <f>(E39-C39)/C39*100</f>
        <v>-47.60466355178162</v>
      </c>
      <c r="G39" s="6">
        <v>1839.91741174</v>
      </c>
      <c r="H39" s="4">
        <f>(G39-E39)/E39*100</f>
        <v>-1.8511667399152314</v>
      </c>
      <c r="I39" s="6">
        <v>2022.8040451199997</v>
      </c>
      <c r="J39" s="4">
        <f>(I39-G39)/G39*100</f>
        <v>9.93993709788554</v>
      </c>
      <c r="K39" s="6">
        <v>2072.44226187</v>
      </c>
      <c r="L39" s="4">
        <f aca="true" t="shared" si="13" ref="L39:L48">(K39-I39)/I39*100</f>
        <v>2.453931060191033</v>
      </c>
      <c r="M39" s="6">
        <v>1917.8518256500001</v>
      </c>
      <c r="N39" s="4">
        <f aca="true" t="shared" si="14" ref="N39:N48">(M39-K39)/K39*100</f>
        <v>-7.459336217189004</v>
      </c>
    </row>
    <row r="40" spans="1:14" s="11" customFormat="1" ht="36" customHeight="1">
      <c r="A40" s="28" t="s">
        <v>5</v>
      </c>
      <c r="B40" s="29">
        <v>4753.34978925</v>
      </c>
      <c r="C40" s="29">
        <v>3579.54374877</v>
      </c>
      <c r="D40" s="4">
        <f t="shared" si="12"/>
        <v>-24.694291237195213</v>
      </c>
      <c r="E40" s="29">
        <v>3255.9559929</v>
      </c>
      <c r="F40" s="4">
        <f aca="true" t="shared" si="15" ref="F40:F48">(E40-C40)/C40*100</f>
        <v>-9.03991621784734</v>
      </c>
      <c r="G40" s="29">
        <v>3893.10888143</v>
      </c>
      <c r="H40" s="4">
        <f aca="true" t="shared" si="16" ref="H40:H48">(G40-E40)/E40*100</f>
        <v>19.568842144039653</v>
      </c>
      <c r="I40" s="29">
        <v>3839.6404992</v>
      </c>
      <c r="J40" s="4">
        <f aca="true" t="shared" si="17" ref="J40:J48">(I40-G40)/G40*100</f>
        <v>-1.3734109129349739</v>
      </c>
      <c r="K40" s="29">
        <v>3316.3558397300003</v>
      </c>
      <c r="L40" s="4">
        <f t="shared" si="13"/>
        <v>-13.628480572049058</v>
      </c>
      <c r="M40" s="29">
        <v>3257.0346078300004</v>
      </c>
      <c r="N40" s="4">
        <f t="shared" si="14"/>
        <v>-1.7887474917296433</v>
      </c>
    </row>
    <row r="41" spans="1:14" ht="36" customHeight="1">
      <c r="A41" s="5" t="s">
        <v>6</v>
      </c>
      <c r="B41" s="6">
        <v>0.0100612</v>
      </c>
      <c r="C41" s="6">
        <v>0.021090889999999998</v>
      </c>
      <c r="D41" s="4">
        <f t="shared" si="12"/>
        <v>109.62598894764044</v>
      </c>
      <c r="E41" s="6">
        <v>0.07769345999999999</v>
      </c>
      <c r="F41" s="4">
        <f t="shared" si="15"/>
        <v>268.3744972355363</v>
      </c>
      <c r="G41" s="6">
        <v>0.020181799999999996</v>
      </c>
      <c r="H41" s="4">
        <f t="shared" si="16"/>
        <v>-74.02381101317923</v>
      </c>
      <c r="I41" s="6">
        <v>0.021818159999999993</v>
      </c>
      <c r="J41" s="4">
        <f t="shared" si="17"/>
        <v>8.108097394682321</v>
      </c>
      <c r="K41" s="6">
        <v>0</v>
      </c>
      <c r="L41" s="4">
        <f t="shared" si="13"/>
        <v>-100</v>
      </c>
      <c r="M41" s="6">
        <v>0</v>
      </c>
      <c r="N41" s="4" t="e">
        <f t="shared" si="14"/>
        <v>#DIV/0!</v>
      </c>
    </row>
    <row r="42" spans="1:14" ht="36" customHeight="1">
      <c r="A42" s="5" t="s">
        <v>7</v>
      </c>
      <c r="B42" s="6">
        <v>3157.4945849200003</v>
      </c>
      <c r="C42" s="6">
        <v>3661.3346052839997</v>
      </c>
      <c r="D42" s="4">
        <f t="shared" si="12"/>
        <v>15.956955960282826</v>
      </c>
      <c r="E42" s="6">
        <v>3917.2753757699993</v>
      </c>
      <c r="F42" s="4">
        <f t="shared" si="15"/>
        <v>6.990368214820589</v>
      </c>
      <c r="G42" s="6">
        <v>4093.3227991800004</v>
      </c>
      <c r="H42" s="4">
        <f t="shared" si="16"/>
        <v>4.4941293762222765</v>
      </c>
      <c r="I42" s="6">
        <v>3864.8969421499996</v>
      </c>
      <c r="J42" s="4">
        <f t="shared" si="17"/>
        <v>-5.580450607896363</v>
      </c>
      <c r="K42" s="6">
        <v>3403.71903176</v>
      </c>
      <c r="L42" s="4">
        <f t="shared" si="13"/>
        <v>-11.932476267619483</v>
      </c>
      <c r="M42" s="6">
        <v>2919.579743061</v>
      </c>
      <c r="N42" s="4">
        <f t="shared" si="14"/>
        <v>-14.223832348719462</v>
      </c>
    </row>
    <row r="43" spans="1:14" ht="36" customHeight="1">
      <c r="A43" s="5" t="s">
        <v>8</v>
      </c>
      <c r="B43" s="6">
        <v>196.95344777999995</v>
      </c>
      <c r="C43" s="6">
        <v>123.66213097400001</v>
      </c>
      <c r="D43" s="4">
        <f t="shared" si="12"/>
        <v>-37.212507641840055</v>
      </c>
      <c r="E43" s="6">
        <v>114.946349939</v>
      </c>
      <c r="F43" s="4">
        <f t="shared" si="15"/>
        <v>-7.0480598760120845</v>
      </c>
      <c r="G43" s="6">
        <v>100.58854677</v>
      </c>
      <c r="H43" s="4">
        <f t="shared" si="16"/>
        <v>-12.490873504569254</v>
      </c>
      <c r="I43" s="6">
        <v>117.37268933000001</v>
      </c>
      <c r="J43" s="4">
        <f t="shared" si="17"/>
        <v>16.685938010793294</v>
      </c>
      <c r="K43" s="6">
        <v>100.70021541</v>
      </c>
      <c r="L43" s="4">
        <f t="shared" si="13"/>
        <v>-14.204730261504364</v>
      </c>
      <c r="M43" s="6">
        <v>80.67573433636319</v>
      </c>
      <c r="N43" s="4">
        <f t="shared" si="14"/>
        <v>-19.885241548001975</v>
      </c>
    </row>
    <row r="44" spans="1:14" ht="36" customHeight="1">
      <c r="A44" s="5" t="s">
        <v>315</v>
      </c>
      <c r="B44" s="6">
        <v>0</v>
      </c>
      <c r="C44" s="6">
        <v>0</v>
      </c>
      <c r="D44" s="4" t="e">
        <f t="shared" si="12"/>
        <v>#DIV/0!</v>
      </c>
      <c r="E44" s="6">
        <v>0</v>
      </c>
      <c r="F44" s="4" t="e">
        <f t="shared" si="15"/>
        <v>#DIV/0!</v>
      </c>
      <c r="G44" s="6">
        <v>0</v>
      </c>
      <c r="H44" s="4" t="e">
        <f t="shared" si="16"/>
        <v>#DIV/0!</v>
      </c>
      <c r="I44" s="6">
        <v>0</v>
      </c>
      <c r="J44" s="4" t="e">
        <f t="shared" si="17"/>
        <v>#DIV/0!</v>
      </c>
      <c r="K44" s="6">
        <v>0</v>
      </c>
      <c r="L44" s="4" t="e">
        <f t="shared" si="13"/>
        <v>#DIV/0!</v>
      </c>
      <c r="M44" s="6">
        <v>3.1151337199999998</v>
      </c>
      <c r="N44" s="4" t="e">
        <f t="shared" si="14"/>
        <v>#DIV/0!</v>
      </c>
    </row>
    <row r="45" spans="1:14" ht="36" customHeight="1">
      <c r="A45" s="5" t="s">
        <v>9</v>
      </c>
      <c r="B45" s="6">
        <v>0</v>
      </c>
      <c r="C45" s="6">
        <v>0</v>
      </c>
      <c r="D45" s="4" t="e">
        <f t="shared" si="12"/>
        <v>#DIV/0!</v>
      </c>
      <c r="E45" s="6">
        <v>0</v>
      </c>
      <c r="F45" s="4" t="e">
        <f t="shared" si="15"/>
        <v>#DIV/0!</v>
      </c>
      <c r="G45" s="6">
        <v>0</v>
      </c>
      <c r="H45" s="4" t="e">
        <f t="shared" si="16"/>
        <v>#DIV/0!</v>
      </c>
      <c r="I45" s="6">
        <v>0</v>
      </c>
      <c r="J45" s="4" t="e">
        <f t="shared" si="17"/>
        <v>#DIV/0!</v>
      </c>
      <c r="K45" s="6">
        <v>0</v>
      </c>
      <c r="L45" s="4" t="e">
        <f t="shared" si="13"/>
        <v>#DIV/0!</v>
      </c>
      <c r="M45" s="6">
        <v>0</v>
      </c>
      <c r="N45" s="4" t="e">
        <f t="shared" si="14"/>
        <v>#DIV/0!</v>
      </c>
    </row>
    <row r="46" spans="1:14" ht="36" customHeight="1">
      <c r="A46" s="5" t="s">
        <v>10</v>
      </c>
      <c r="B46" s="6">
        <v>141.45806355000002</v>
      </c>
      <c r="C46" s="6">
        <v>109.71111789999999</v>
      </c>
      <c r="D46" s="4">
        <f t="shared" si="12"/>
        <v>-22.44265533776284</v>
      </c>
      <c r="E46" s="6">
        <v>97.95984316000002</v>
      </c>
      <c r="F46" s="4">
        <f t="shared" si="15"/>
        <v>-10.711106554133446</v>
      </c>
      <c r="G46" s="6">
        <v>72.15293292999999</v>
      </c>
      <c r="H46" s="4">
        <f t="shared" si="16"/>
        <v>-26.344376835974533</v>
      </c>
      <c r="I46" s="6">
        <v>69.62090093</v>
      </c>
      <c r="J46" s="4">
        <f t="shared" si="17"/>
        <v>-3.5092572085135707</v>
      </c>
      <c r="K46" s="6">
        <v>72.51167067</v>
      </c>
      <c r="L46" s="4">
        <f t="shared" si="13"/>
        <v>4.152157902849471</v>
      </c>
      <c r="M46" s="6">
        <v>65.79686524</v>
      </c>
      <c r="N46" s="4">
        <f t="shared" si="14"/>
        <v>-9.260309916949812</v>
      </c>
    </row>
    <row r="47" spans="1:14" ht="36" customHeight="1">
      <c r="A47" s="5" t="s">
        <v>11</v>
      </c>
      <c r="B47" s="6">
        <v>2.7846000000000006</v>
      </c>
      <c r="C47" s="6">
        <v>2.4857212199999994</v>
      </c>
      <c r="D47" s="4">
        <f t="shared" si="12"/>
        <v>-10.733275156216376</v>
      </c>
      <c r="E47" s="6">
        <v>3.31110305</v>
      </c>
      <c r="F47" s="4">
        <f t="shared" si="15"/>
        <v>33.20492351913867</v>
      </c>
      <c r="G47" s="6">
        <v>2.7677709999999998</v>
      </c>
      <c r="H47" s="4">
        <f t="shared" si="16"/>
        <v>-16.409397164488738</v>
      </c>
      <c r="I47" s="6">
        <v>2.8377655</v>
      </c>
      <c r="J47" s="4">
        <f t="shared" si="17"/>
        <v>2.5289122546627016</v>
      </c>
      <c r="K47" s="6">
        <v>2.666012</v>
      </c>
      <c r="L47" s="4">
        <f t="shared" si="13"/>
        <v>-6.052420469556076</v>
      </c>
      <c r="M47" s="6">
        <v>1.8734445000000002</v>
      </c>
      <c r="N47" s="4">
        <f t="shared" si="14"/>
        <v>-29.728579616295793</v>
      </c>
    </row>
    <row r="48" spans="1:14" ht="36" customHeight="1">
      <c r="A48" s="3" t="s">
        <v>3</v>
      </c>
      <c r="B48" s="6">
        <f>SUM(B39:B47)</f>
        <v>10860.970420250002</v>
      </c>
      <c r="C48" s="6">
        <f>SUM(C39:C47)</f>
        <v>11054.595444268001</v>
      </c>
      <c r="D48" s="4">
        <f t="shared" si="12"/>
        <v>1.7827598872471915</v>
      </c>
      <c r="E48" s="6">
        <f>SUM(E39:E47)</f>
        <v>9264.146107313</v>
      </c>
      <c r="F48" s="4">
        <f t="shared" si="15"/>
        <v>-16.196425694468815</v>
      </c>
      <c r="G48" s="6">
        <f>SUM(G39:G47)</f>
        <v>10001.87852485</v>
      </c>
      <c r="H48" s="4">
        <f t="shared" si="16"/>
        <v>7.963307238371864</v>
      </c>
      <c r="I48" s="6">
        <f>SUM(I39:I47)</f>
        <v>9917.19466039</v>
      </c>
      <c r="J48" s="4">
        <f t="shared" si="17"/>
        <v>-0.8466795937343294</v>
      </c>
      <c r="K48" s="6">
        <f>SUM(K39:K47)</f>
        <v>8968.395031439999</v>
      </c>
      <c r="L48" s="4">
        <f t="shared" si="13"/>
        <v>-9.56721796275287</v>
      </c>
      <c r="M48" s="6">
        <f>SUM(M39:M47)</f>
        <v>8245.927354337362</v>
      </c>
      <c r="N48" s="4">
        <f t="shared" si="14"/>
        <v>-8.055707566068651</v>
      </c>
    </row>
    <row r="49" ht="36" customHeight="1">
      <c r="A49" s="1"/>
    </row>
    <row r="50" ht="36" customHeight="1">
      <c r="A50" s="1"/>
    </row>
    <row r="51" spans="1:14" ht="36" customHeight="1">
      <c r="A51" s="244" t="s">
        <v>113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</row>
    <row r="52" spans="1:14" ht="36" customHeight="1">
      <c r="A52" s="244" t="s">
        <v>318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</row>
    <row r="53" spans="1:14" ht="3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6" customHeight="1">
      <c r="A54" s="27" t="s">
        <v>59</v>
      </c>
      <c r="B54" s="12"/>
      <c r="C54" s="12"/>
      <c r="D54" s="12" t="s">
        <v>59</v>
      </c>
      <c r="E54" s="12"/>
      <c r="F54" s="158" t="s">
        <v>59</v>
      </c>
      <c r="G54" s="12"/>
      <c r="H54" s="158" t="s">
        <v>59</v>
      </c>
      <c r="I54" s="12" t="s">
        <v>59</v>
      </c>
      <c r="J54" s="158" t="s">
        <v>59</v>
      </c>
      <c r="K54" s="12"/>
      <c r="L54" s="158" t="s">
        <v>59</v>
      </c>
      <c r="M54" s="12"/>
      <c r="N54" s="158" t="s">
        <v>0</v>
      </c>
    </row>
    <row r="55" spans="1:14" ht="36" customHeight="1">
      <c r="A55" s="3" t="s">
        <v>1</v>
      </c>
      <c r="B55" s="3">
        <v>2557</v>
      </c>
      <c r="C55" s="3">
        <v>2558</v>
      </c>
      <c r="D55" s="4" t="s">
        <v>2</v>
      </c>
      <c r="E55" s="3">
        <v>2559</v>
      </c>
      <c r="F55" s="4" t="s">
        <v>2</v>
      </c>
      <c r="G55" s="3">
        <v>2560</v>
      </c>
      <c r="H55" s="4" t="s">
        <v>2</v>
      </c>
      <c r="I55" s="3">
        <v>2561</v>
      </c>
      <c r="J55" s="4" t="s">
        <v>2</v>
      </c>
      <c r="K55" s="3">
        <v>2562</v>
      </c>
      <c r="L55" s="4" t="s">
        <v>2</v>
      </c>
      <c r="M55" s="3">
        <v>2563</v>
      </c>
      <c r="N55" s="4" t="s">
        <v>2</v>
      </c>
    </row>
    <row r="56" spans="1:14" ht="36" customHeight="1">
      <c r="A56" s="30" t="s">
        <v>4</v>
      </c>
      <c r="B56" s="6">
        <v>18018.959541689997</v>
      </c>
      <c r="C56" s="6">
        <v>19078.040274756</v>
      </c>
      <c r="D56" s="4">
        <f aca="true" t="shared" si="18" ref="D56:D65">(C56-B56)/B56*100</f>
        <v>5.877590937565708</v>
      </c>
      <c r="E56" s="6">
        <v>19679.72997517</v>
      </c>
      <c r="F56" s="4">
        <f>(E56-C56)/C56*100</f>
        <v>3.15383389356901</v>
      </c>
      <c r="G56" s="6">
        <v>20296.34825977</v>
      </c>
      <c r="H56" s="4">
        <f>(G56-E56)/E56*100</f>
        <v>3.1332659816876927</v>
      </c>
      <c r="I56" s="6">
        <v>20948.277268719998</v>
      </c>
      <c r="J56" s="4">
        <f>(I56-G56)/G56*100</f>
        <v>3.2120507620684027</v>
      </c>
      <c r="K56" s="6">
        <v>22061.454320899997</v>
      </c>
      <c r="L56" s="4">
        <f aca="true" t="shared" si="19" ref="L56:L65">(K56-I56)/I56*100</f>
        <v>5.313931250290432</v>
      </c>
      <c r="M56" s="6">
        <v>24107.82720386998</v>
      </c>
      <c r="N56" s="4">
        <f aca="true" t="shared" si="20" ref="N56:N65">(M56-K56)/K56*100</f>
        <v>9.27578414914988</v>
      </c>
    </row>
    <row r="57" spans="1:14" ht="36" customHeight="1">
      <c r="A57" s="30" t="s">
        <v>5</v>
      </c>
      <c r="B57" s="6">
        <v>41417.79828425</v>
      </c>
      <c r="C57" s="6">
        <v>41818.78067084</v>
      </c>
      <c r="D57" s="4">
        <f t="shared" si="18"/>
        <v>0.9681402759221162</v>
      </c>
      <c r="E57" s="6">
        <v>39033.594180110005</v>
      </c>
      <c r="F57" s="4">
        <f aca="true" t="shared" si="21" ref="F57:F65">(E57-C57)/C57*100</f>
        <v>-6.66013318908672</v>
      </c>
      <c r="G57" s="6">
        <v>40528.38938239001</v>
      </c>
      <c r="H57" s="4">
        <f aca="true" t="shared" si="22" ref="H57:H65">(G57-E57)/E57*100</f>
        <v>3.8295095127101852</v>
      </c>
      <c r="I57" s="6">
        <v>44680.70470725</v>
      </c>
      <c r="J57" s="4">
        <f aca="true" t="shared" si="23" ref="J57:J65">(I57-G57)/G57*100</f>
        <v>10.245448654972247</v>
      </c>
      <c r="K57" s="6">
        <v>47009.31458484</v>
      </c>
      <c r="L57" s="4">
        <f t="shared" si="19"/>
        <v>5.21166774975274</v>
      </c>
      <c r="M57" s="6">
        <v>46771.88610533</v>
      </c>
      <c r="N57" s="4">
        <f t="shared" si="20"/>
        <v>-0.5050668821846024</v>
      </c>
    </row>
    <row r="58" spans="1:14" ht="36" customHeight="1">
      <c r="A58" s="30" t="s">
        <v>6</v>
      </c>
      <c r="B58" s="6">
        <v>0</v>
      </c>
      <c r="C58" s="6">
        <v>0.591954</v>
      </c>
      <c r="D58" s="4" t="e">
        <f t="shared" si="18"/>
        <v>#DIV/0!</v>
      </c>
      <c r="E58" s="6">
        <v>0.00216756</v>
      </c>
      <c r="F58" s="4">
        <f t="shared" si="21"/>
        <v>-99.63382965568272</v>
      </c>
      <c r="G58" s="6">
        <v>0</v>
      </c>
      <c r="H58" s="4">
        <f t="shared" si="22"/>
        <v>-100</v>
      </c>
      <c r="I58" s="6">
        <v>0</v>
      </c>
      <c r="J58" s="4" t="e">
        <f t="shared" si="23"/>
        <v>#DIV/0!</v>
      </c>
      <c r="K58" s="6">
        <v>0</v>
      </c>
      <c r="L58" s="4" t="e">
        <f t="shared" si="19"/>
        <v>#DIV/0!</v>
      </c>
      <c r="M58" s="6">
        <v>0</v>
      </c>
      <c r="N58" s="4" t="e">
        <f t="shared" si="20"/>
        <v>#DIV/0!</v>
      </c>
    </row>
    <row r="59" spans="1:14" ht="36" customHeight="1">
      <c r="A59" s="30" t="s">
        <v>7</v>
      </c>
      <c r="B59" s="6">
        <v>30250.328048129995</v>
      </c>
      <c r="C59" s="6">
        <v>32956.888935450006</v>
      </c>
      <c r="D59" s="4">
        <f t="shared" si="18"/>
        <v>8.94721168978306</v>
      </c>
      <c r="E59" s="6">
        <v>30484.766562310004</v>
      </c>
      <c r="F59" s="4">
        <f t="shared" si="21"/>
        <v>-7.501079297812208</v>
      </c>
      <c r="G59" s="6">
        <v>29427.910437399998</v>
      </c>
      <c r="H59" s="4">
        <f t="shared" si="22"/>
        <v>-3.466833583094106</v>
      </c>
      <c r="I59" s="6">
        <v>26726.035474400007</v>
      </c>
      <c r="J59" s="4">
        <f t="shared" si="23"/>
        <v>-9.18133473576898</v>
      </c>
      <c r="K59" s="6">
        <v>25495.49776062</v>
      </c>
      <c r="L59" s="4">
        <f t="shared" si="19"/>
        <v>-4.604265810238476</v>
      </c>
      <c r="M59" s="6">
        <v>26518.579430211</v>
      </c>
      <c r="N59" s="4">
        <f t="shared" si="20"/>
        <v>4.012793471211368</v>
      </c>
    </row>
    <row r="60" spans="1:14" ht="36" customHeight="1">
      <c r="A60" s="30" t="s">
        <v>8</v>
      </c>
      <c r="B60" s="6">
        <v>2149.30820843</v>
      </c>
      <c r="C60" s="6">
        <v>2345.28008992</v>
      </c>
      <c r="D60" s="4">
        <f t="shared" si="18"/>
        <v>9.117905041322636</v>
      </c>
      <c r="E60" s="6">
        <v>2380.5266173699997</v>
      </c>
      <c r="F60" s="4">
        <f t="shared" si="21"/>
        <v>1.502870706210697</v>
      </c>
      <c r="G60" s="6">
        <v>2512.05919993</v>
      </c>
      <c r="H60" s="4">
        <f t="shared" si="22"/>
        <v>5.525356515665309</v>
      </c>
      <c r="I60" s="6">
        <v>2573.2321607900003</v>
      </c>
      <c r="J60" s="4">
        <f t="shared" si="23"/>
        <v>2.4351719442640904</v>
      </c>
      <c r="K60" s="6">
        <v>2921.9011618900004</v>
      </c>
      <c r="L60" s="4">
        <f t="shared" si="19"/>
        <v>13.549846236686092</v>
      </c>
      <c r="M60" s="6">
        <v>2891.2517997090845</v>
      </c>
      <c r="N60" s="4">
        <f t="shared" si="20"/>
        <v>-1.0489527360018802</v>
      </c>
    </row>
    <row r="61" spans="1:14" ht="36" customHeight="1">
      <c r="A61" s="5" t="s">
        <v>315</v>
      </c>
      <c r="B61" s="6">
        <v>0</v>
      </c>
      <c r="C61" s="6">
        <v>0</v>
      </c>
      <c r="D61" s="4" t="e">
        <f t="shared" si="18"/>
        <v>#DIV/0!</v>
      </c>
      <c r="E61" s="6">
        <v>0</v>
      </c>
      <c r="F61" s="4" t="e">
        <f t="shared" si="21"/>
        <v>#DIV/0!</v>
      </c>
      <c r="G61" s="6">
        <v>0</v>
      </c>
      <c r="H61" s="4" t="e">
        <f t="shared" si="22"/>
        <v>#DIV/0!</v>
      </c>
      <c r="I61" s="6">
        <v>9.62357961</v>
      </c>
      <c r="J61" s="4" t="e">
        <f t="shared" si="23"/>
        <v>#DIV/0!</v>
      </c>
      <c r="K61" s="6">
        <v>0</v>
      </c>
      <c r="L61" s="4">
        <f t="shared" si="19"/>
        <v>-100</v>
      </c>
      <c r="M61" s="6">
        <v>0</v>
      </c>
      <c r="N61" s="4" t="e">
        <f t="shared" si="20"/>
        <v>#DIV/0!</v>
      </c>
    </row>
    <row r="62" spans="1:14" ht="36" customHeight="1">
      <c r="A62" s="30" t="s">
        <v>9</v>
      </c>
      <c r="B62" s="6">
        <v>0</v>
      </c>
      <c r="C62" s="6">
        <v>0</v>
      </c>
      <c r="D62" s="4" t="e">
        <f t="shared" si="18"/>
        <v>#DIV/0!</v>
      </c>
      <c r="E62" s="6">
        <v>0</v>
      </c>
      <c r="F62" s="4" t="e">
        <f t="shared" si="21"/>
        <v>#DIV/0!</v>
      </c>
      <c r="G62" s="6">
        <v>0</v>
      </c>
      <c r="H62" s="4" t="e">
        <f t="shared" si="22"/>
        <v>#DIV/0!</v>
      </c>
      <c r="I62" s="6">
        <v>0</v>
      </c>
      <c r="J62" s="4" t="e">
        <f t="shared" si="23"/>
        <v>#DIV/0!</v>
      </c>
      <c r="K62" s="6">
        <v>0</v>
      </c>
      <c r="L62" s="4" t="e">
        <f t="shared" si="19"/>
        <v>#DIV/0!</v>
      </c>
      <c r="M62" s="6">
        <v>0</v>
      </c>
      <c r="N62" s="4" t="e">
        <f t="shared" si="20"/>
        <v>#DIV/0!</v>
      </c>
    </row>
    <row r="63" spans="1:14" ht="36" customHeight="1">
      <c r="A63" s="30" t="s">
        <v>10</v>
      </c>
      <c r="B63" s="6">
        <v>462.08545490999995</v>
      </c>
      <c r="C63" s="6">
        <v>583.2583129</v>
      </c>
      <c r="D63" s="4">
        <f t="shared" si="18"/>
        <v>26.22304093375992</v>
      </c>
      <c r="E63" s="6">
        <v>704.2616686600002</v>
      </c>
      <c r="F63" s="4">
        <f t="shared" si="21"/>
        <v>20.746100498484676</v>
      </c>
      <c r="G63" s="6">
        <v>805.37578177</v>
      </c>
      <c r="H63" s="4">
        <f t="shared" si="22"/>
        <v>14.357463654438247</v>
      </c>
      <c r="I63" s="6">
        <v>948.3388531499999</v>
      </c>
      <c r="J63" s="4">
        <f t="shared" si="23"/>
        <v>17.751101363615053</v>
      </c>
      <c r="K63" s="6">
        <v>911.86970679</v>
      </c>
      <c r="L63" s="4">
        <f t="shared" si="19"/>
        <v>-3.8455818022075166</v>
      </c>
      <c r="M63" s="6">
        <v>877.7823551600001</v>
      </c>
      <c r="N63" s="4">
        <f t="shared" si="20"/>
        <v>-3.738182261805318</v>
      </c>
    </row>
    <row r="64" spans="1:14" ht="36" customHeight="1">
      <c r="A64" s="30" t="s">
        <v>11</v>
      </c>
      <c r="B64" s="6">
        <v>3.981372220000001</v>
      </c>
      <c r="C64" s="6">
        <v>4.253802029999999</v>
      </c>
      <c r="D64" s="4">
        <f t="shared" si="18"/>
        <v>6.842610912676694</v>
      </c>
      <c r="E64" s="6">
        <v>4.79991199</v>
      </c>
      <c r="F64" s="4">
        <f t="shared" si="21"/>
        <v>12.838161159089035</v>
      </c>
      <c r="G64" s="6">
        <v>5.06039766</v>
      </c>
      <c r="H64" s="4">
        <f t="shared" si="22"/>
        <v>5.426884295851424</v>
      </c>
      <c r="I64" s="6">
        <v>5.299222159999999</v>
      </c>
      <c r="J64" s="4">
        <f t="shared" si="23"/>
        <v>4.719480879690387</v>
      </c>
      <c r="K64" s="6">
        <v>5.042448729999999</v>
      </c>
      <c r="L64" s="4">
        <f t="shared" si="19"/>
        <v>-4.845492833612395</v>
      </c>
      <c r="M64" s="6">
        <v>3.603361380000001</v>
      </c>
      <c r="N64" s="4">
        <f t="shared" si="20"/>
        <v>-28.539454282165778</v>
      </c>
    </row>
    <row r="65" spans="1:14" ht="36" customHeight="1">
      <c r="A65" s="3" t="s">
        <v>3</v>
      </c>
      <c r="B65" s="6">
        <f>SUM(B56:B64)</f>
        <v>92302.46090963</v>
      </c>
      <c r="C65" s="6">
        <f>SUM(C56:C64)</f>
        <v>96787.094039896</v>
      </c>
      <c r="D65" s="4">
        <f t="shared" si="18"/>
        <v>4.858627913135207</v>
      </c>
      <c r="E65" s="6">
        <f>SUM(E56:E64)</f>
        <v>92287.68108317</v>
      </c>
      <c r="F65" s="4">
        <f t="shared" si="21"/>
        <v>-4.64877368347408</v>
      </c>
      <c r="G65" s="6">
        <f>SUM(G56:G64)</f>
        <v>93575.14345891999</v>
      </c>
      <c r="H65" s="4">
        <f t="shared" si="22"/>
        <v>1.395053338256195</v>
      </c>
      <c r="I65" s="6">
        <f>SUM(I56:I64)</f>
        <v>95891.51126608</v>
      </c>
      <c r="J65" s="4">
        <f t="shared" si="23"/>
        <v>2.475409303729146</v>
      </c>
      <c r="K65" s="6">
        <f>SUM(K56:K64)</f>
        <v>98405.07998377</v>
      </c>
      <c r="L65" s="4">
        <f t="shared" si="19"/>
        <v>2.6212630132769035</v>
      </c>
      <c r="M65" s="6">
        <f>SUM(M56:M64)</f>
        <v>101170.93025566007</v>
      </c>
      <c r="N65" s="4">
        <f t="shared" si="20"/>
        <v>2.8106783433804883</v>
      </c>
    </row>
    <row r="66" ht="36" customHeight="1">
      <c r="A66" s="1"/>
    </row>
    <row r="67" ht="36" customHeight="1">
      <c r="A67" s="1"/>
    </row>
    <row r="68" ht="36" customHeight="1">
      <c r="A68" s="1"/>
    </row>
    <row r="69" spans="1:14" ht="36" customHeight="1">
      <c r="A69" s="244" t="s">
        <v>114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</row>
    <row r="70" spans="1:14" ht="36" customHeight="1">
      <c r="A70" s="244" t="s">
        <v>318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</row>
    <row r="71" spans="1:14" ht="36" customHeight="1">
      <c r="A71" s="1"/>
      <c r="B71" s="1"/>
      <c r="C71" s="1"/>
      <c r="D71" s="1"/>
      <c r="E71" s="1"/>
      <c r="F71" s="1"/>
      <c r="G71" s="1"/>
      <c r="H71" s="1"/>
      <c r="I71" s="207" t="s">
        <v>59</v>
      </c>
      <c r="J71" s="1"/>
      <c r="K71" s="207" t="s">
        <v>59</v>
      </c>
      <c r="L71" s="1"/>
      <c r="M71" s="207" t="s">
        <v>59</v>
      </c>
      <c r="N71" s="1"/>
    </row>
    <row r="72" spans="1:14" ht="36" customHeight="1">
      <c r="A72" s="27" t="s">
        <v>59</v>
      </c>
      <c r="B72" s="12"/>
      <c r="C72" s="12"/>
      <c r="D72" s="12" t="s">
        <v>59</v>
      </c>
      <c r="E72" s="12"/>
      <c r="F72" s="158" t="s">
        <v>59</v>
      </c>
      <c r="G72" s="12"/>
      <c r="H72" s="158" t="s">
        <v>59</v>
      </c>
      <c r="I72" s="208" t="s">
        <v>59</v>
      </c>
      <c r="J72" s="158" t="s">
        <v>59</v>
      </c>
      <c r="K72" s="208" t="s">
        <v>59</v>
      </c>
      <c r="L72" s="158" t="s">
        <v>59</v>
      </c>
      <c r="M72" s="208" t="s">
        <v>59</v>
      </c>
      <c r="N72" s="158" t="s">
        <v>0</v>
      </c>
    </row>
    <row r="73" spans="1:14" ht="36" customHeight="1">
      <c r="A73" s="3" t="s">
        <v>1</v>
      </c>
      <c r="B73" s="3">
        <v>2557</v>
      </c>
      <c r="C73" s="3">
        <v>2558</v>
      </c>
      <c r="D73" s="4" t="s">
        <v>2</v>
      </c>
      <c r="E73" s="3">
        <v>2559</v>
      </c>
      <c r="F73" s="4" t="s">
        <v>2</v>
      </c>
      <c r="G73" s="3">
        <v>2560</v>
      </c>
      <c r="H73" s="4" t="s">
        <v>2</v>
      </c>
      <c r="I73" s="3">
        <v>2561</v>
      </c>
      <c r="J73" s="4" t="s">
        <v>2</v>
      </c>
      <c r="K73" s="3">
        <v>2562</v>
      </c>
      <c r="L73" s="4" t="s">
        <v>2</v>
      </c>
      <c r="M73" s="3">
        <v>2563</v>
      </c>
      <c r="N73" s="4" t="s">
        <v>2</v>
      </c>
    </row>
    <row r="74" spans="1:14" ht="36" customHeight="1">
      <c r="A74" s="30" t="s">
        <v>4</v>
      </c>
      <c r="B74" s="6">
        <v>6705.64779008</v>
      </c>
      <c r="C74" s="6">
        <v>7577.971860019999</v>
      </c>
      <c r="D74" s="4">
        <f aca="true" t="shared" si="24" ref="D74:D83">(C74-B74)/B74*100</f>
        <v>13.008796424268986</v>
      </c>
      <c r="E74" s="6">
        <v>8010.725248319999</v>
      </c>
      <c r="F74" s="4">
        <f>(E74-C74)/C74*100</f>
        <v>5.710675577764122</v>
      </c>
      <c r="G74" s="6">
        <v>7843.593019020001</v>
      </c>
      <c r="H74" s="4">
        <f>(G74-E74)/E74*100</f>
        <v>-2.0863557807709014</v>
      </c>
      <c r="I74" s="6">
        <v>7592.0118839199995</v>
      </c>
      <c r="J74" s="4">
        <f>(I74-G74)/G74*100</f>
        <v>-3.2074730865043573</v>
      </c>
      <c r="K74" s="6">
        <v>6959.77936333</v>
      </c>
      <c r="L74" s="4">
        <f aca="true" t="shared" si="25" ref="L74:L83">(K74-I74)/I74*100</f>
        <v>-8.327601830143049</v>
      </c>
      <c r="M74" s="167">
        <v>7698.563409389999</v>
      </c>
      <c r="N74" s="4">
        <f aca="true" t="shared" si="26" ref="N74:N83">(M74-K74)/K74*100</f>
        <v>10.615049809661178</v>
      </c>
    </row>
    <row r="75" spans="1:14" ht="36" customHeight="1">
      <c r="A75" s="30" t="s">
        <v>5</v>
      </c>
      <c r="B75" s="6">
        <v>21065.527769789995</v>
      </c>
      <c r="C75" s="6">
        <v>22589.82815181</v>
      </c>
      <c r="D75" s="4">
        <f t="shared" si="24"/>
        <v>7.235994268351542</v>
      </c>
      <c r="E75" s="6">
        <v>25867.904588334997</v>
      </c>
      <c r="F75" s="4">
        <f aca="true" t="shared" si="27" ref="F75:F83">(E75-C75)/C75*100</f>
        <v>14.511294262600849</v>
      </c>
      <c r="G75" s="6">
        <v>20939.793749477</v>
      </c>
      <c r="H75" s="4">
        <f aca="true" t="shared" si="28" ref="H75:H83">(G75-E75)/E75*100</f>
        <v>-19.05106315058972</v>
      </c>
      <c r="I75" s="6">
        <v>19193.34199189</v>
      </c>
      <c r="J75" s="4">
        <f aca="true" t="shared" si="29" ref="J75:J83">(I75-G75)/G75*100</f>
        <v>-8.340348422154928</v>
      </c>
      <c r="K75" s="6">
        <v>17406.50234181</v>
      </c>
      <c r="L75" s="4">
        <f t="shared" si="25"/>
        <v>-9.30968484193642</v>
      </c>
      <c r="M75" s="167">
        <v>18331.144950349997</v>
      </c>
      <c r="N75" s="4">
        <f t="shared" si="26"/>
        <v>5.312052877613607</v>
      </c>
    </row>
    <row r="76" spans="1:14" ht="36" customHeight="1">
      <c r="A76" s="30" t="s">
        <v>6</v>
      </c>
      <c r="B76" s="6">
        <v>0.06855247</v>
      </c>
      <c r="C76" s="6">
        <v>0</v>
      </c>
      <c r="D76" s="4">
        <f t="shared" si="24"/>
        <v>-100</v>
      </c>
      <c r="E76" s="6">
        <v>0.00103911</v>
      </c>
      <c r="F76" s="4" t="e">
        <f t="shared" si="27"/>
        <v>#DIV/0!</v>
      </c>
      <c r="G76" s="6">
        <v>0</v>
      </c>
      <c r="H76" s="4">
        <f t="shared" si="28"/>
        <v>-100</v>
      </c>
      <c r="I76" s="6">
        <v>0</v>
      </c>
      <c r="J76" s="4" t="e">
        <f t="shared" si="29"/>
        <v>#DIV/0!</v>
      </c>
      <c r="K76" s="6">
        <v>0</v>
      </c>
      <c r="L76" s="4" t="e">
        <f t="shared" si="25"/>
        <v>#DIV/0!</v>
      </c>
      <c r="M76" s="167">
        <v>0</v>
      </c>
      <c r="N76" s="4" t="e">
        <f t="shared" si="26"/>
        <v>#DIV/0!</v>
      </c>
    </row>
    <row r="77" spans="1:14" ht="36" customHeight="1">
      <c r="A77" s="30" t="s">
        <v>7</v>
      </c>
      <c r="B77" s="6">
        <v>10653.230287540002</v>
      </c>
      <c r="C77" s="6">
        <v>11733.985019130001</v>
      </c>
      <c r="D77" s="4">
        <f t="shared" si="24"/>
        <v>10.144854681814659</v>
      </c>
      <c r="E77" s="6">
        <v>12578.281193160003</v>
      </c>
      <c r="F77" s="4">
        <f t="shared" si="27"/>
        <v>7.1953063912519015</v>
      </c>
      <c r="G77" s="6">
        <v>9263.927940090001</v>
      </c>
      <c r="H77" s="4">
        <f t="shared" si="28"/>
        <v>-26.34981045639469</v>
      </c>
      <c r="I77" s="6">
        <v>12274.66579332</v>
      </c>
      <c r="J77" s="4">
        <f t="shared" si="29"/>
        <v>32.499581955953225</v>
      </c>
      <c r="K77" s="6">
        <v>12873.47487581</v>
      </c>
      <c r="L77" s="4">
        <f t="shared" si="25"/>
        <v>4.878414553786688</v>
      </c>
      <c r="M77" s="167">
        <v>14384.696080517988</v>
      </c>
      <c r="N77" s="4">
        <f t="shared" si="26"/>
        <v>11.739030986479495</v>
      </c>
    </row>
    <row r="78" spans="1:14" ht="36" customHeight="1">
      <c r="A78" s="30" t="s">
        <v>8</v>
      </c>
      <c r="B78" s="6">
        <v>81.34604118</v>
      </c>
      <c r="C78" s="6">
        <v>86.258484516</v>
      </c>
      <c r="D78" s="4">
        <f t="shared" si="24"/>
        <v>6.038945798394654</v>
      </c>
      <c r="E78" s="6">
        <v>115.03676306999998</v>
      </c>
      <c r="F78" s="4">
        <f t="shared" si="27"/>
        <v>33.36283812018739</v>
      </c>
      <c r="G78" s="6">
        <v>100.98351971000001</v>
      </c>
      <c r="H78" s="4">
        <f t="shared" si="28"/>
        <v>-12.216306322395873</v>
      </c>
      <c r="I78" s="6">
        <v>178.79384357</v>
      </c>
      <c r="J78" s="4">
        <f t="shared" si="29"/>
        <v>77.05249736140335</v>
      </c>
      <c r="K78" s="6">
        <v>260.88312598</v>
      </c>
      <c r="L78" s="4">
        <f t="shared" si="25"/>
        <v>45.91281263991677</v>
      </c>
      <c r="M78" s="167">
        <v>314.30884988181737</v>
      </c>
      <c r="N78" s="4">
        <f t="shared" si="26"/>
        <v>20.478796281332944</v>
      </c>
    </row>
    <row r="79" spans="1:14" ht="36" customHeight="1">
      <c r="A79" s="5" t="s">
        <v>315</v>
      </c>
      <c r="B79" s="6">
        <v>0</v>
      </c>
      <c r="C79" s="6">
        <v>0</v>
      </c>
      <c r="D79" s="4" t="e">
        <f t="shared" si="24"/>
        <v>#DIV/0!</v>
      </c>
      <c r="E79" s="6">
        <v>0</v>
      </c>
      <c r="F79" s="4" t="e">
        <f t="shared" si="27"/>
        <v>#DIV/0!</v>
      </c>
      <c r="G79" s="6">
        <v>7.290941249999999</v>
      </c>
      <c r="H79" s="4" t="e">
        <f t="shared" si="28"/>
        <v>#DIV/0!</v>
      </c>
      <c r="I79" s="6">
        <v>11.17675963</v>
      </c>
      <c r="J79" s="4">
        <f t="shared" si="29"/>
        <v>53.296525740075076</v>
      </c>
      <c r="K79" s="6">
        <v>51.08348261</v>
      </c>
      <c r="L79" s="4">
        <f t="shared" si="25"/>
        <v>357.05091905962377</v>
      </c>
      <c r="M79" s="167">
        <v>39.544457769999994</v>
      </c>
      <c r="N79" s="4">
        <f t="shared" si="26"/>
        <v>-22.588563368115288</v>
      </c>
    </row>
    <row r="80" spans="1:14" ht="36" customHeight="1">
      <c r="A80" s="30" t="s">
        <v>9</v>
      </c>
      <c r="B80" s="6">
        <v>0</v>
      </c>
      <c r="C80" s="6">
        <v>0</v>
      </c>
      <c r="D80" s="4" t="e">
        <f t="shared" si="24"/>
        <v>#DIV/0!</v>
      </c>
      <c r="E80" s="6">
        <v>0</v>
      </c>
      <c r="F80" s="4" t="e">
        <f t="shared" si="27"/>
        <v>#DIV/0!</v>
      </c>
      <c r="G80" s="6">
        <v>0</v>
      </c>
      <c r="H80" s="4" t="e">
        <f t="shared" si="28"/>
        <v>#DIV/0!</v>
      </c>
      <c r="I80" s="6">
        <v>0</v>
      </c>
      <c r="J80" s="4" t="e">
        <f t="shared" si="29"/>
        <v>#DIV/0!</v>
      </c>
      <c r="K80" s="6">
        <v>0</v>
      </c>
      <c r="L80" s="4" t="e">
        <f t="shared" si="25"/>
        <v>#DIV/0!</v>
      </c>
      <c r="M80" s="167">
        <v>0</v>
      </c>
      <c r="N80" s="4" t="e">
        <f t="shared" si="26"/>
        <v>#DIV/0!</v>
      </c>
    </row>
    <row r="81" spans="1:14" ht="36" customHeight="1">
      <c r="A81" s="30" t="s">
        <v>10</v>
      </c>
      <c r="B81" s="6">
        <v>232.63896612</v>
      </c>
      <c r="C81" s="6">
        <v>237.53952092999998</v>
      </c>
      <c r="D81" s="4">
        <f t="shared" si="24"/>
        <v>2.106506442894086</v>
      </c>
      <c r="E81" s="6">
        <v>216.93194859999997</v>
      </c>
      <c r="F81" s="4">
        <f t="shared" si="27"/>
        <v>-8.675428934654125</v>
      </c>
      <c r="G81" s="6">
        <v>201.05423100000002</v>
      </c>
      <c r="H81" s="4">
        <f t="shared" si="28"/>
        <v>-7.319215865836719</v>
      </c>
      <c r="I81" s="6">
        <v>239.003763</v>
      </c>
      <c r="J81" s="4">
        <f t="shared" si="29"/>
        <v>18.875271518160677</v>
      </c>
      <c r="K81" s="6">
        <v>287.8675335700001</v>
      </c>
      <c r="L81" s="4">
        <f t="shared" si="25"/>
        <v>20.444770390498036</v>
      </c>
      <c r="M81" s="167">
        <v>309.31658350000004</v>
      </c>
      <c r="N81" s="4">
        <f t="shared" si="26"/>
        <v>7.451013896565112</v>
      </c>
    </row>
    <row r="82" spans="1:14" ht="36" customHeight="1">
      <c r="A82" s="30" t="s">
        <v>11</v>
      </c>
      <c r="B82" s="6">
        <v>1.9195</v>
      </c>
      <c r="C82" s="6">
        <v>1.8172602099999997</v>
      </c>
      <c r="D82" s="4">
        <f t="shared" si="24"/>
        <v>-5.326376139619707</v>
      </c>
      <c r="E82" s="6">
        <v>2.62330191</v>
      </c>
      <c r="F82" s="4">
        <f t="shared" si="27"/>
        <v>44.35477624858139</v>
      </c>
      <c r="G82" s="6">
        <v>2.621318</v>
      </c>
      <c r="H82" s="4">
        <f t="shared" si="28"/>
        <v>-0.07562644590915067</v>
      </c>
      <c r="I82" s="6">
        <v>2.9644064999999995</v>
      </c>
      <c r="J82" s="4">
        <f t="shared" si="29"/>
        <v>13.088396753083734</v>
      </c>
      <c r="K82" s="6">
        <v>3.1649295000000004</v>
      </c>
      <c r="L82" s="4">
        <f t="shared" si="25"/>
        <v>6.7643556981811</v>
      </c>
      <c r="M82" s="167">
        <v>2.2778245000000004</v>
      </c>
      <c r="N82" s="4">
        <f t="shared" si="26"/>
        <v>-28.029218344358064</v>
      </c>
    </row>
    <row r="83" spans="1:14" ht="36" customHeight="1">
      <c r="A83" s="3" t="s">
        <v>3</v>
      </c>
      <c r="B83" s="6">
        <f>SUM(B74:B82)</f>
        <v>38740.37890718</v>
      </c>
      <c r="C83" s="6">
        <f>SUM(C74:C82)</f>
        <v>42227.400296616004</v>
      </c>
      <c r="D83" s="4">
        <f t="shared" si="24"/>
        <v>9.000999700572713</v>
      </c>
      <c r="E83" s="6">
        <f>SUM(E74:E82)</f>
        <v>46791.504082504995</v>
      </c>
      <c r="F83" s="4">
        <f t="shared" si="27"/>
        <v>10.808393966546754</v>
      </c>
      <c r="G83" s="6">
        <f>SUM(G74:G82)</f>
        <v>38359.264718547</v>
      </c>
      <c r="H83" s="4">
        <f t="shared" si="28"/>
        <v>-18.020876929046505</v>
      </c>
      <c r="I83" s="6">
        <f>SUM(I74:I82)</f>
        <v>39491.95844183</v>
      </c>
      <c r="J83" s="4">
        <f t="shared" si="29"/>
        <v>2.952855670185295</v>
      </c>
      <c r="K83" s="6">
        <f>SUM(K74:K82)</f>
        <v>37842.75565261</v>
      </c>
      <c r="L83" s="4">
        <f t="shared" si="25"/>
        <v>-4.176047110069776</v>
      </c>
      <c r="M83" s="167">
        <f>SUM(M74:M82)</f>
        <v>41079.85215590981</v>
      </c>
      <c r="N83" s="4">
        <f t="shared" si="26"/>
        <v>8.55407183614163</v>
      </c>
    </row>
    <row r="84" ht="36" customHeight="1">
      <c r="A84" s="1"/>
    </row>
    <row r="85" ht="36" customHeight="1">
      <c r="A85" s="1"/>
    </row>
    <row r="86" spans="1:14" ht="36" customHeight="1">
      <c r="A86" s="244" t="s">
        <v>115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</row>
    <row r="87" spans="1:14" ht="36" customHeight="1">
      <c r="A87" s="244" t="s">
        <v>318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</row>
    <row r="88" spans="1:14" ht="3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36" customHeight="1">
      <c r="A89" s="27" t="s">
        <v>59</v>
      </c>
      <c r="B89" s="12"/>
      <c r="C89" s="12"/>
      <c r="D89" s="12" t="s">
        <v>59</v>
      </c>
      <c r="E89" s="12"/>
      <c r="F89" s="158" t="s">
        <v>59</v>
      </c>
      <c r="G89" s="12"/>
      <c r="H89" s="158" t="s">
        <v>59</v>
      </c>
      <c r="I89" s="12"/>
      <c r="J89" s="158" t="s">
        <v>59</v>
      </c>
      <c r="K89" s="12"/>
      <c r="L89" s="158" t="s">
        <v>59</v>
      </c>
      <c r="M89" s="12"/>
      <c r="N89" s="158" t="s">
        <v>0</v>
      </c>
    </row>
    <row r="90" spans="1:14" ht="36" customHeight="1">
      <c r="A90" s="3" t="s">
        <v>1</v>
      </c>
      <c r="B90" s="3">
        <v>2557</v>
      </c>
      <c r="C90" s="3">
        <v>2558</v>
      </c>
      <c r="D90" s="4" t="s">
        <v>2</v>
      </c>
      <c r="E90" s="3">
        <v>2559</v>
      </c>
      <c r="F90" s="4" t="s">
        <v>2</v>
      </c>
      <c r="G90" s="3">
        <v>2560</v>
      </c>
      <c r="H90" s="4" t="s">
        <v>2</v>
      </c>
      <c r="I90" s="3">
        <v>2561</v>
      </c>
      <c r="J90" s="4" t="s">
        <v>2</v>
      </c>
      <c r="K90" s="3">
        <v>2562</v>
      </c>
      <c r="L90" s="4" t="s">
        <v>2</v>
      </c>
      <c r="M90" s="3">
        <v>2563</v>
      </c>
      <c r="N90" s="4" t="s">
        <v>2</v>
      </c>
    </row>
    <row r="91" spans="1:14" ht="36" customHeight="1">
      <c r="A91" s="30" t="s">
        <v>4</v>
      </c>
      <c r="B91" s="6">
        <v>5200.62379631</v>
      </c>
      <c r="C91" s="6">
        <v>6010.126986480001</v>
      </c>
      <c r="D91" s="4">
        <f aca="true" t="shared" si="30" ref="D91:D100">(C91-B91)/B91*100</f>
        <v>15.565501791234492</v>
      </c>
      <c r="E91" s="6">
        <v>6635.866731420001</v>
      </c>
      <c r="F91" s="4">
        <f>(E91-C91)/C91*100</f>
        <v>10.41142302563032</v>
      </c>
      <c r="G91" s="6">
        <v>6124.952112469999</v>
      </c>
      <c r="H91" s="4">
        <f>(G91-E91)/E91*100</f>
        <v>-7.699289928938528</v>
      </c>
      <c r="I91" s="6">
        <v>5576.053111639999</v>
      </c>
      <c r="J91" s="4">
        <f>(I91-G91)/G91*100</f>
        <v>-8.961686405881894</v>
      </c>
      <c r="K91" s="6">
        <v>5699.492053700001</v>
      </c>
      <c r="L91" s="4">
        <f aca="true" t="shared" si="31" ref="L91:L100">(K91-I91)/I91*100</f>
        <v>2.2137332552002302</v>
      </c>
      <c r="M91" s="6">
        <v>5131.558406719998</v>
      </c>
      <c r="N91" s="4">
        <f aca="true" t="shared" si="32" ref="N91:N100">(M91-K91)/K91*100</f>
        <v>-9.964636175101099</v>
      </c>
    </row>
    <row r="92" spans="1:14" ht="36" customHeight="1">
      <c r="A92" s="30" t="s">
        <v>5</v>
      </c>
      <c r="B92" s="6">
        <v>11420.278987819998</v>
      </c>
      <c r="C92" s="6">
        <v>10227.53854529</v>
      </c>
      <c r="D92" s="4">
        <f t="shared" si="30"/>
        <v>-10.444056960448037</v>
      </c>
      <c r="E92" s="6">
        <v>14148.867573930002</v>
      </c>
      <c r="F92" s="4">
        <f aca="true" t="shared" si="33" ref="F92:F100">(E92-C92)/C92*100</f>
        <v>38.34088731394573</v>
      </c>
      <c r="G92" s="6">
        <v>13345.588431371989</v>
      </c>
      <c r="H92" s="4">
        <f aca="true" t="shared" si="34" ref="H92:H100">(G92-E92)/E92*100</f>
        <v>-5.677338757753976</v>
      </c>
      <c r="I92" s="6">
        <v>12801.088433890001</v>
      </c>
      <c r="J92" s="4">
        <f aca="true" t="shared" si="35" ref="J92:J100">(I92-G92)/G92*100</f>
        <v>-4.079999921187516</v>
      </c>
      <c r="K92" s="6">
        <v>11474.19200728</v>
      </c>
      <c r="L92" s="4">
        <f t="shared" si="31"/>
        <v>-10.365496914286867</v>
      </c>
      <c r="M92" s="6">
        <v>9235.355222029997</v>
      </c>
      <c r="N92" s="4">
        <f t="shared" si="32"/>
        <v>-19.511934119888654</v>
      </c>
    </row>
    <row r="93" spans="1:14" ht="36" customHeight="1">
      <c r="A93" s="30" t="s">
        <v>6</v>
      </c>
      <c r="B93" s="6">
        <v>0</v>
      </c>
      <c r="C93" s="6">
        <v>0</v>
      </c>
      <c r="D93" s="4" t="e">
        <f t="shared" si="30"/>
        <v>#DIV/0!</v>
      </c>
      <c r="E93" s="6">
        <v>0.012710820000000001</v>
      </c>
      <c r="F93" s="4" t="e">
        <f t="shared" si="33"/>
        <v>#DIV/0!</v>
      </c>
      <c r="G93" s="6">
        <v>0</v>
      </c>
      <c r="H93" s="4">
        <f t="shared" si="34"/>
        <v>-100</v>
      </c>
      <c r="I93" s="6">
        <v>0</v>
      </c>
      <c r="J93" s="4" t="e">
        <f t="shared" si="35"/>
        <v>#DIV/0!</v>
      </c>
      <c r="K93" s="6">
        <v>0</v>
      </c>
      <c r="L93" s="4" t="e">
        <f t="shared" si="31"/>
        <v>#DIV/0!</v>
      </c>
      <c r="M93" s="6">
        <v>0</v>
      </c>
      <c r="N93" s="4" t="e">
        <f t="shared" si="32"/>
        <v>#DIV/0!</v>
      </c>
    </row>
    <row r="94" spans="1:14" ht="36" customHeight="1">
      <c r="A94" s="30" t="s">
        <v>7</v>
      </c>
      <c r="B94" s="6">
        <v>6097.23748697</v>
      </c>
      <c r="C94" s="6">
        <v>6459.293485840001</v>
      </c>
      <c r="D94" s="4">
        <f t="shared" si="30"/>
        <v>5.93803340682936</v>
      </c>
      <c r="E94" s="6">
        <v>6305.90205491</v>
      </c>
      <c r="F94" s="4">
        <f t="shared" si="33"/>
        <v>-2.374740074379107</v>
      </c>
      <c r="G94" s="6">
        <v>5789.22560972</v>
      </c>
      <c r="H94" s="4">
        <f t="shared" si="34"/>
        <v>-8.193537430345865</v>
      </c>
      <c r="I94" s="6">
        <v>5405.53620872</v>
      </c>
      <c r="J94" s="4">
        <f t="shared" si="35"/>
        <v>-6.627646370453977</v>
      </c>
      <c r="K94" s="6">
        <v>5441.05882299</v>
      </c>
      <c r="L94" s="4">
        <f t="shared" si="31"/>
        <v>0.6571524618167687</v>
      </c>
      <c r="M94" s="6">
        <v>5095.326571487998</v>
      </c>
      <c r="N94" s="4">
        <f t="shared" si="32"/>
        <v>-6.354135523056405</v>
      </c>
    </row>
    <row r="95" spans="1:14" ht="36" customHeight="1">
      <c r="A95" s="30" t="s">
        <v>8</v>
      </c>
      <c r="B95" s="6">
        <v>271.46899717</v>
      </c>
      <c r="C95" s="6">
        <v>294.00934635</v>
      </c>
      <c r="D95" s="4">
        <f t="shared" si="30"/>
        <v>8.3031025328777</v>
      </c>
      <c r="E95" s="6">
        <v>316.99033075999995</v>
      </c>
      <c r="F95" s="4">
        <f t="shared" si="33"/>
        <v>7.816412877787402</v>
      </c>
      <c r="G95" s="6">
        <v>296.92170729000003</v>
      </c>
      <c r="H95" s="4">
        <f t="shared" si="34"/>
        <v>-6.33098915726685</v>
      </c>
      <c r="I95" s="6">
        <v>340.26777308</v>
      </c>
      <c r="J95" s="4">
        <f t="shared" si="35"/>
        <v>14.598483278847763</v>
      </c>
      <c r="K95" s="6">
        <v>96.14342092000001</v>
      </c>
      <c r="L95" s="4">
        <f t="shared" si="31"/>
        <v>-71.74477616562417</v>
      </c>
      <c r="M95" s="6">
        <v>77.566905845454</v>
      </c>
      <c r="N95" s="4">
        <f t="shared" si="32"/>
        <v>-19.321670580042436</v>
      </c>
    </row>
    <row r="96" spans="1:14" ht="36" customHeight="1">
      <c r="A96" s="5" t="s">
        <v>315</v>
      </c>
      <c r="B96" s="6">
        <v>0</v>
      </c>
      <c r="C96" s="6">
        <v>0</v>
      </c>
      <c r="D96" s="4" t="e">
        <f t="shared" si="30"/>
        <v>#DIV/0!</v>
      </c>
      <c r="E96" s="6">
        <v>0</v>
      </c>
      <c r="F96" s="4" t="e">
        <f t="shared" si="33"/>
        <v>#DIV/0!</v>
      </c>
      <c r="G96" s="6">
        <v>0</v>
      </c>
      <c r="H96" s="4" t="e">
        <f t="shared" si="34"/>
        <v>#DIV/0!</v>
      </c>
      <c r="I96" s="6">
        <v>0</v>
      </c>
      <c r="J96" s="4" t="e">
        <f t="shared" si="35"/>
        <v>#DIV/0!</v>
      </c>
      <c r="K96" s="6">
        <v>8.109</v>
      </c>
      <c r="L96" s="4" t="e">
        <f t="shared" si="31"/>
        <v>#DIV/0!</v>
      </c>
      <c r="M96" s="6">
        <v>0</v>
      </c>
      <c r="N96" s="4">
        <f t="shared" si="32"/>
        <v>-100</v>
      </c>
    </row>
    <row r="97" spans="1:14" ht="36" customHeight="1">
      <c r="A97" s="30" t="s">
        <v>9</v>
      </c>
      <c r="B97" s="6">
        <v>0</v>
      </c>
      <c r="C97" s="6">
        <v>0</v>
      </c>
      <c r="D97" s="4" t="e">
        <f t="shared" si="30"/>
        <v>#DIV/0!</v>
      </c>
      <c r="E97" s="6">
        <v>0</v>
      </c>
      <c r="F97" s="4" t="e">
        <f t="shared" si="33"/>
        <v>#DIV/0!</v>
      </c>
      <c r="G97" s="6">
        <v>0</v>
      </c>
      <c r="H97" s="4" t="e">
        <f t="shared" si="34"/>
        <v>#DIV/0!</v>
      </c>
      <c r="I97" s="6">
        <v>0</v>
      </c>
      <c r="J97" s="4" t="e">
        <f t="shared" si="35"/>
        <v>#DIV/0!</v>
      </c>
      <c r="K97" s="6">
        <v>0</v>
      </c>
      <c r="L97" s="4" t="e">
        <f t="shared" si="31"/>
        <v>#DIV/0!</v>
      </c>
      <c r="M97" s="6">
        <v>0</v>
      </c>
      <c r="N97" s="4" t="e">
        <f t="shared" si="32"/>
        <v>#DIV/0!</v>
      </c>
    </row>
    <row r="98" spans="1:14" ht="36" customHeight="1">
      <c r="A98" s="30" t="s">
        <v>10</v>
      </c>
      <c r="B98" s="6">
        <v>124.82590981</v>
      </c>
      <c r="C98" s="6">
        <v>152.13912627</v>
      </c>
      <c r="D98" s="4">
        <f t="shared" si="30"/>
        <v>21.881047373557287</v>
      </c>
      <c r="E98" s="6">
        <v>149.70822487</v>
      </c>
      <c r="F98" s="4">
        <f t="shared" si="33"/>
        <v>-1.5978147499584574</v>
      </c>
      <c r="G98" s="6">
        <v>159.5716938</v>
      </c>
      <c r="H98" s="4">
        <f t="shared" si="34"/>
        <v>6.588461614961356</v>
      </c>
      <c r="I98" s="6">
        <v>163.03155998</v>
      </c>
      <c r="J98" s="4">
        <f t="shared" si="35"/>
        <v>2.1682205017742353</v>
      </c>
      <c r="K98" s="6">
        <v>140.58343850999998</v>
      </c>
      <c r="L98" s="4">
        <f t="shared" si="31"/>
        <v>-13.769187679216133</v>
      </c>
      <c r="M98" s="6">
        <v>172.26807829999996</v>
      </c>
      <c r="N98" s="4">
        <f t="shared" si="32"/>
        <v>22.53796046377553</v>
      </c>
    </row>
    <row r="99" spans="1:14" ht="36" customHeight="1">
      <c r="A99" s="30" t="s">
        <v>11</v>
      </c>
      <c r="B99" s="6">
        <v>2.16103656</v>
      </c>
      <c r="C99" s="6">
        <v>2.40861646</v>
      </c>
      <c r="D99" s="4">
        <f t="shared" si="30"/>
        <v>11.456534543774692</v>
      </c>
      <c r="E99" s="6">
        <v>2.9575318099999994</v>
      </c>
      <c r="F99" s="4">
        <f t="shared" si="33"/>
        <v>22.78965369189577</v>
      </c>
      <c r="G99" s="6">
        <v>3.0596004999999993</v>
      </c>
      <c r="H99" s="4">
        <f t="shared" si="34"/>
        <v>3.4511442837194664</v>
      </c>
      <c r="I99" s="6">
        <v>3.3201245100000003</v>
      </c>
      <c r="J99" s="4">
        <f t="shared" si="35"/>
        <v>8.51496821235325</v>
      </c>
      <c r="K99" s="6">
        <v>2.9912064999999997</v>
      </c>
      <c r="L99" s="4">
        <f t="shared" si="31"/>
        <v>-9.906797441159839</v>
      </c>
      <c r="M99" s="6">
        <v>2.294102</v>
      </c>
      <c r="N99" s="4">
        <f t="shared" si="32"/>
        <v>-23.305127880672888</v>
      </c>
    </row>
    <row r="100" spans="1:14" ht="36" customHeight="1">
      <c r="A100" s="3" t="s">
        <v>3</v>
      </c>
      <c r="B100" s="6">
        <f>SUM(B91:B99)</f>
        <v>23116.596214639994</v>
      </c>
      <c r="C100" s="6">
        <f>SUM(C91:C99)</f>
        <v>23145.516106690004</v>
      </c>
      <c r="D100" s="4">
        <f t="shared" si="30"/>
        <v>0.12510445647570761</v>
      </c>
      <c r="E100" s="6">
        <f>SUM(E91:E99)</f>
        <v>27560.305158519997</v>
      </c>
      <c r="F100" s="4">
        <f t="shared" si="33"/>
        <v>19.074057504183017</v>
      </c>
      <c r="G100" s="6">
        <f>SUM(G91:G99)</f>
        <v>25719.31915515199</v>
      </c>
      <c r="H100" s="4">
        <f t="shared" si="34"/>
        <v>-6.67984622368699</v>
      </c>
      <c r="I100" s="6">
        <f>SUM(I91:I99)</f>
        <v>24289.29721182</v>
      </c>
      <c r="J100" s="4">
        <f t="shared" si="35"/>
        <v>-5.560108083364761</v>
      </c>
      <c r="K100" s="6">
        <f>SUM(K91:K99)</f>
        <v>22862.5699499</v>
      </c>
      <c r="L100" s="4">
        <f t="shared" si="31"/>
        <v>-5.873892725169944</v>
      </c>
      <c r="M100" s="6">
        <f>SUM(M91:M99)</f>
        <v>19714.369286383448</v>
      </c>
      <c r="N100" s="4">
        <f t="shared" si="32"/>
        <v>-13.770108392955722</v>
      </c>
    </row>
    <row r="101" ht="36" customHeight="1">
      <c r="A101" s="1"/>
    </row>
    <row r="102" ht="36" customHeight="1">
      <c r="A102" s="1"/>
    </row>
    <row r="103" spans="1:14" ht="36" customHeight="1">
      <c r="A103" s="244" t="s">
        <v>116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</row>
    <row r="104" spans="1:14" ht="36" customHeight="1">
      <c r="A104" s="244" t="s">
        <v>318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</row>
    <row r="105" spans="1:14" ht="36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36" customHeight="1">
      <c r="B106" s="12"/>
      <c r="C106" s="12"/>
      <c r="D106" s="12" t="s">
        <v>59</v>
      </c>
      <c r="E106" s="12"/>
      <c r="F106" s="158" t="s">
        <v>59</v>
      </c>
      <c r="G106" s="12"/>
      <c r="H106" s="158" t="s">
        <v>59</v>
      </c>
      <c r="I106" s="12"/>
      <c r="J106" s="158" t="s">
        <v>59</v>
      </c>
      <c r="K106" s="12"/>
      <c r="L106" s="158" t="s">
        <v>59</v>
      </c>
      <c r="M106" s="12"/>
      <c r="N106" s="158" t="s">
        <v>0</v>
      </c>
    </row>
    <row r="107" spans="1:14" ht="36" customHeight="1">
      <c r="A107" s="3" t="s">
        <v>1</v>
      </c>
      <c r="B107" s="3">
        <v>2557</v>
      </c>
      <c r="C107" s="3">
        <v>2558</v>
      </c>
      <c r="D107" s="4" t="s">
        <v>2</v>
      </c>
      <c r="E107" s="3">
        <v>2559</v>
      </c>
      <c r="F107" s="4" t="s">
        <v>2</v>
      </c>
      <c r="G107" s="3">
        <v>2560</v>
      </c>
      <c r="H107" s="4" t="s">
        <v>2</v>
      </c>
      <c r="I107" s="3">
        <v>2561</v>
      </c>
      <c r="J107" s="4" t="s">
        <v>2</v>
      </c>
      <c r="K107" s="3">
        <v>2562</v>
      </c>
      <c r="L107" s="4" t="s">
        <v>2</v>
      </c>
      <c r="M107" s="3">
        <v>2563</v>
      </c>
      <c r="N107" s="4" t="s">
        <v>2</v>
      </c>
    </row>
    <row r="108" spans="1:14" ht="36" customHeight="1">
      <c r="A108" s="30" t="s">
        <v>4</v>
      </c>
      <c r="B108" s="6">
        <v>4770.687891219999</v>
      </c>
      <c r="C108" s="6">
        <v>5191.37031682</v>
      </c>
      <c r="D108" s="4">
        <f aca="true" t="shared" si="36" ref="D108:D117">(C108-B108)/B108*100</f>
        <v>8.81806639193956</v>
      </c>
      <c r="E108" s="6">
        <v>5651.839720317001</v>
      </c>
      <c r="F108" s="4">
        <f>(E108-C108)/C108*100</f>
        <v>8.869900920092011</v>
      </c>
      <c r="G108" s="6">
        <v>5594.259956579999</v>
      </c>
      <c r="H108" s="4">
        <f>(G108-E108)/E108*100</f>
        <v>-1.018779133633534</v>
      </c>
      <c r="I108" s="6">
        <v>6279.45464147</v>
      </c>
      <c r="J108" s="4">
        <f>(I108-G108)/G108*100</f>
        <v>12.248173846195169</v>
      </c>
      <c r="K108" s="6">
        <v>6423.68370975</v>
      </c>
      <c r="L108" s="4">
        <f>(K108-I108)/I108*100</f>
        <v>2.296840673511685</v>
      </c>
      <c r="M108" s="6">
        <v>6358.326292619998</v>
      </c>
      <c r="N108" s="4">
        <f>(M108-K108)/K108*100</f>
        <v>-1.0174445082157701</v>
      </c>
    </row>
    <row r="109" spans="1:14" ht="36" customHeight="1">
      <c r="A109" s="30" t="s">
        <v>5</v>
      </c>
      <c r="B109" s="6">
        <v>9466.85321048</v>
      </c>
      <c r="C109" s="6">
        <v>9415.07562945</v>
      </c>
      <c r="D109" s="4">
        <f t="shared" si="36"/>
        <v>-0.5469355009400613</v>
      </c>
      <c r="E109" s="6">
        <v>11554.238283100001</v>
      </c>
      <c r="F109" s="4">
        <f aca="true" t="shared" si="37" ref="F109:F117">(E109-C109)/C109*100</f>
        <v>22.720610410805207</v>
      </c>
      <c r="G109" s="6">
        <v>11863.343935969999</v>
      </c>
      <c r="H109" s="4">
        <f aca="true" t="shared" si="38" ref="H109:H117">(G109-E109)/E109*100</f>
        <v>2.6752577305084304</v>
      </c>
      <c r="I109" s="6">
        <v>12451.47140835</v>
      </c>
      <c r="J109" s="4">
        <f aca="true" t="shared" si="39" ref="J109:J117">(I109-G109)/G109*100</f>
        <v>4.957518517159249</v>
      </c>
      <c r="K109" s="6">
        <v>10573.68151998</v>
      </c>
      <c r="L109" s="4">
        <f aca="true" t="shared" si="40" ref="L109:L117">(K109-I109)/I109*100</f>
        <v>-15.080867367295623</v>
      </c>
      <c r="M109" s="6">
        <v>9305.57278318</v>
      </c>
      <c r="N109" s="4">
        <f aca="true" t="shared" si="41" ref="N109:N117">(M109-K109)/K109*100</f>
        <v>-11.99306726237012</v>
      </c>
    </row>
    <row r="110" spans="1:14" ht="36" customHeight="1">
      <c r="A110" s="30" t="s">
        <v>6</v>
      </c>
      <c r="B110" s="6">
        <v>0</v>
      </c>
      <c r="C110" s="6">
        <v>0</v>
      </c>
      <c r="D110" s="4" t="e">
        <f t="shared" si="36"/>
        <v>#DIV/0!</v>
      </c>
      <c r="E110" s="6">
        <v>0.01263069</v>
      </c>
      <c r="F110" s="4" t="e">
        <f t="shared" si="37"/>
        <v>#DIV/0!</v>
      </c>
      <c r="G110" s="6">
        <v>0</v>
      </c>
      <c r="H110" s="4">
        <f t="shared" si="38"/>
        <v>-100</v>
      </c>
      <c r="I110" s="6">
        <v>0</v>
      </c>
      <c r="J110" s="4" t="e">
        <f t="shared" si="39"/>
        <v>#DIV/0!</v>
      </c>
      <c r="K110" s="6">
        <v>0</v>
      </c>
      <c r="L110" s="4" t="e">
        <f t="shared" si="40"/>
        <v>#DIV/0!</v>
      </c>
      <c r="M110" s="6">
        <v>0</v>
      </c>
      <c r="N110" s="4" t="e">
        <f t="shared" si="41"/>
        <v>#DIV/0!</v>
      </c>
    </row>
    <row r="111" spans="1:14" ht="36" customHeight="1">
      <c r="A111" s="30" t="s">
        <v>7</v>
      </c>
      <c r="B111" s="6">
        <v>6864.601719699999</v>
      </c>
      <c r="C111" s="6">
        <v>7797.023717259999</v>
      </c>
      <c r="D111" s="4">
        <f t="shared" si="36"/>
        <v>13.583045828924641</v>
      </c>
      <c r="E111" s="6">
        <v>8287.16851495</v>
      </c>
      <c r="F111" s="4">
        <f t="shared" si="37"/>
        <v>6.2863063582195515</v>
      </c>
      <c r="G111" s="6">
        <v>7577.987307799999</v>
      </c>
      <c r="H111" s="4">
        <f t="shared" si="38"/>
        <v>-8.557581589787189</v>
      </c>
      <c r="I111" s="6">
        <v>7922.604207219999</v>
      </c>
      <c r="J111" s="4">
        <f t="shared" si="39"/>
        <v>4.547604600304445</v>
      </c>
      <c r="K111" s="6">
        <v>8193.08480489</v>
      </c>
      <c r="L111" s="4">
        <f t="shared" si="40"/>
        <v>3.4140364783527666</v>
      </c>
      <c r="M111" s="6">
        <v>8564.410044963</v>
      </c>
      <c r="N111" s="4">
        <f t="shared" si="41"/>
        <v>4.5321786471852</v>
      </c>
    </row>
    <row r="112" spans="1:14" ht="36" customHeight="1">
      <c r="A112" s="30" t="s">
        <v>8</v>
      </c>
      <c r="B112" s="6">
        <v>74.01852501</v>
      </c>
      <c r="C112" s="6">
        <v>72.2524441</v>
      </c>
      <c r="D112" s="4">
        <f t="shared" si="36"/>
        <v>-2.3859985182917374</v>
      </c>
      <c r="E112" s="6">
        <v>82.91603368999999</v>
      </c>
      <c r="F112" s="4">
        <f t="shared" si="37"/>
        <v>14.758794284164548</v>
      </c>
      <c r="G112" s="6">
        <v>96.559449841</v>
      </c>
      <c r="H112" s="4">
        <f t="shared" si="38"/>
        <v>16.454496849196808</v>
      </c>
      <c r="I112" s="6">
        <v>70.85817571</v>
      </c>
      <c r="J112" s="4">
        <f t="shared" si="39"/>
        <v>-26.617046983305215</v>
      </c>
      <c r="K112" s="6">
        <v>52.49336573</v>
      </c>
      <c r="L112" s="4">
        <f t="shared" si="40"/>
        <v>-25.917700810082</v>
      </c>
      <c r="M112" s="6">
        <v>68.94682897272689</v>
      </c>
      <c r="N112" s="4">
        <f t="shared" si="41"/>
        <v>31.343890821090415</v>
      </c>
    </row>
    <row r="113" spans="1:14" ht="36" customHeight="1">
      <c r="A113" s="5" t="s">
        <v>315</v>
      </c>
      <c r="B113" s="6">
        <v>0</v>
      </c>
      <c r="C113" s="6">
        <v>0</v>
      </c>
      <c r="D113" s="4" t="e">
        <f t="shared" si="36"/>
        <v>#DIV/0!</v>
      </c>
      <c r="E113" s="6">
        <v>0</v>
      </c>
      <c r="F113" s="4" t="e">
        <f t="shared" si="37"/>
        <v>#DIV/0!</v>
      </c>
      <c r="G113" s="6">
        <v>0</v>
      </c>
      <c r="H113" s="4" t="e">
        <f t="shared" si="38"/>
        <v>#DIV/0!</v>
      </c>
      <c r="I113" s="6">
        <v>0</v>
      </c>
      <c r="J113" s="4" t="e">
        <f t="shared" si="39"/>
        <v>#DIV/0!</v>
      </c>
      <c r="K113" s="6">
        <v>1.66109142</v>
      </c>
      <c r="L113" s="4" t="e">
        <f t="shared" si="40"/>
        <v>#DIV/0!</v>
      </c>
      <c r="M113" s="6">
        <v>0</v>
      </c>
      <c r="N113" s="4">
        <f t="shared" si="41"/>
        <v>-100</v>
      </c>
    </row>
    <row r="114" spans="1:14" ht="36" customHeight="1">
      <c r="A114" s="30" t="s">
        <v>9</v>
      </c>
      <c r="B114" s="6">
        <v>0</v>
      </c>
      <c r="C114" s="6">
        <v>0</v>
      </c>
      <c r="D114" s="4" t="e">
        <f t="shared" si="36"/>
        <v>#DIV/0!</v>
      </c>
      <c r="E114" s="6">
        <v>0</v>
      </c>
      <c r="F114" s="4" t="e">
        <f t="shared" si="37"/>
        <v>#DIV/0!</v>
      </c>
      <c r="G114" s="6">
        <v>0</v>
      </c>
      <c r="H114" s="4" t="e">
        <f t="shared" si="38"/>
        <v>#DIV/0!</v>
      </c>
      <c r="I114" s="6">
        <v>0</v>
      </c>
      <c r="J114" s="4" t="e">
        <f t="shared" si="39"/>
        <v>#DIV/0!</v>
      </c>
      <c r="K114" s="6">
        <v>0</v>
      </c>
      <c r="L114" s="4" t="e">
        <f t="shared" si="40"/>
        <v>#DIV/0!</v>
      </c>
      <c r="M114" s="6">
        <v>0</v>
      </c>
      <c r="N114" s="4" t="e">
        <f t="shared" si="41"/>
        <v>#DIV/0!</v>
      </c>
    </row>
    <row r="115" spans="1:14" ht="36" customHeight="1">
      <c r="A115" s="30" t="s">
        <v>10</v>
      </c>
      <c r="B115" s="6">
        <v>63.332253890000004</v>
      </c>
      <c r="C115" s="6">
        <v>95.96961064</v>
      </c>
      <c r="D115" s="4">
        <f t="shared" si="36"/>
        <v>51.53354688226776</v>
      </c>
      <c r="E115" s="6">
        <v>104.46232185</v>
      </c>
      <c r="F115" s="4">
        <f t="shared" si="37"/>
        <v>8.849375498518743</v>
      </c>
      <c r="G115" s="6">
        <v>96.67943598000001</v>
      </c>
      <c r="H115" s="4">
        <f t="shared" si="38"/>
        <v>-7.4504239731293955</v>
      </c>
      <c r="I115" s="6">
        <v>87.02059779999998</v>
      </c>
      <c r="J115" s="4">
        <f t="shared" si="39"/>
        <v>-9.990581846172693</v>
      </c>
      <c r="K115" s="6">
        <v>105.64694182</v>
      </c>
      <c r="L115" s="4">
        <f t="shared" si="40"/>
        <v>21.404523171409455</v>
      </c>
      <c r="M115" s="6">
        <v>102.78076789999999</v>
      </c>
      <c r="N115" s="4">
        <f t="shared" si="41"/>
        <v>-2.712973864291653</v>
      </c>
    </row>
    <row r="116" spans="1:14" ht="36" customHeight="1">
      <c r="A116" s="30" t="s">
        <v>11</v>
      </c>
      <c r="B116" s="6">
        <v>3.02679061</v>
      </c>
      <c r="C116" s="6">
        <v>2.95264495</v>
      </c>
      <c r="D116" s="4">
        <f t="shared" si="36"/>
        <v>-2.4496461616814686</v>
      </c>
      <c r="E116" s="6">
        <v>4.66427569</v>
      </c>
      <c r="F116" s="4">
        <f t="shared" si="37"/>
        <v>57.96940604050618</v>
      </c>
      <c r="G116" s="6">
        <v>4.20630783</v>
      </c>
      <c r="H116" s="4">
        <f t="shared" si="38"/>
        <v>-9.81862759488816</v>
      </c>
      <c r="I116" s="6">
        <v>4.50629595</v>
      </c>
      <c r="J116" s="4">
        <f t="shared" si="39"/>
        <v>7.13186319509098</v>
      </c>
      <c r="K116" s="6">
        <v>4.148217000000001</v>
      </c>
      <c r="L116" s="4">
        <f t="shared" si="40"/>
        <v>-7.946192482098284</v>
      </c>
      <c r="M116" s="6">
        <v>3.1315979999999994</v>
      </c>
      <c r="N116" s="4">
        <f t="shared" si="41"/>
        <v>-24.507372685662325</v>
      </c>
    </row>
    <row r="117" spans="1:14" ht="36" customHeight="1">
      <c r="A117" s="3" t="s">
        <v>3</v>
      </c>
      <c r="B117" s="6">
        <f>SUM(B108:B116)</f>
        <v>21242.52039091</v>
      </c>
      <c r="C117" s="6">
        <f>SUM(C108:C116)</f>
        <v>22574.64436322</v>
      </c>
      <c r="D117" s="4">
        <f t="shared" si="36"/>
        <v>6.271025979007826</v>
      </c>
      <c r="E117" s="6">
        <f>SUM(E108:E116)</f>
        <v>25685.301780286998</v>
      </c>
      <c r="F117" s="4">
        <f t="shared" si="37"/>
        <v>13.779430439821564</v>
      </c>
      <c r="G117" s="6">
        <f>SUM(G108:G116)</f>
        <v>25233.036394000996</v>
      </c>
      <c r="H117" s="4">
        <f t="shared" si="38"/>
        <v>-1.7607945203630349</v>
      </c>
      <c r="I117" s="6">
        <f>SUM(I108:I116)</f>
        <v>26815.915326500002</v>
      </c>
      <c r="J117" s="4">
        <f t="shared" si="39"/>
        <v>6.273041847929671</v>
      </c>
      <c r="K117" s="6">
        <f>SUM(K108:K116)</f>
        <v>25354.39965059</v>
      </c>
      <c r="L117" s="4">
        <f t="shared" si="40"/>
        <v>-5.450180081922115</v>
      </c>
      <c r="M117" s="6">
        <f>SUM(M108:M116)</f>
        <v>24403.168315635725</v>
      </c>
      <c r="N117" s="4">
        <f t="shared" si="41"/>
        <v>-3.7517407158648277</v>
      </c>
    </row>
    <row r="118" spans="1:14" ht="36" customHeight="1">
      <c r="A118" s="31"/>
      <c r="B118" s="10"/>
      <c r="C118" s="10"/>
      <c r="D118" s="26"/>
      <c r="E118" s="10"/>
      <c r="F118" s="26"/>
      <c r="G118" s="10"/>
      <c r="H118" s="26"/>
      <c r="I118" s="10"/>
      <c r="J118" s="26"/>
      <c r="K118" s="10"/>
      <c r="L118" s="26"/>
      <c r="M118" s="10"/>
      <c r="N118" s="26"/>
    </row>
    <row r="119" spans="1:14" ht="36" customHeight="1">
      <c r="A119" s="3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36" customHeight="1">
      <c r="A120" s="244" t="s">
        <v>190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</row>
    <row r="121" spans="1:14" ht="36" customHeight="1">
      <c r="A121" s="244" t="s">
        <v>318</v>
      </c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</row>
    <row r="122" spans="1:14" ht="36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36" customHeight="1">
      <c r="B123" s="12"/>
      <c r="C123" s="12"/>
      <c r="D123" s="12" t="s">
        <v>59</v>
      </c>
      <c r="E123" s="12"/>
      <c r="F123" s="158" t="s">
        <v>59</v>
      </c>
      <c r="G123" s="12"/>
      <c r="H123" s="158" t="s">
        <v>59</v>
      </c>
      <c r="I123" s="12"/>
      <c r="J123" s="158" t="s">
        <v>59</v>
      </c>
      <c r="K123" s="12"/>
      <c r="L123" s="158" t="s">
        <v>59</v>
      </c>
      <c r="M123" s="12"/>
      <c r="N123" s="158" t="s">
        <v>0</v>
      </c>
    </row>
    <row r="124" spans="1:14" ht="36" customHeight="1">
      <c r="A124" s="3" t="s">
        <v>1</v>
      </c>
      <c r="B124" s="3">
        <v>2557</v>
      </c>
      <c r="C124" s="3">
        <v>2558</v>
      </c>
      <c r="D124" s="4" t="s">
        <v>2</v>
      </c>
      <c r="E124" s="3">
        <v>2559</v>
      </c>
      <c r="F124" s="4" t="s">
        <v>2</v>
      </c>
      <c r="G124" s="3">
        <v>2560</v>
      </c>
      <c r="H124" s="4" t="s">
        <v>2</v>
      </c>
      <c r="I124" s="3">
        <v>2561</v>
      </c>
      <c r="J124" s="4" t="s">
        <v>2</v>
      </c>
      <c r="K124" s="3">
        <v>2562</v>
      </c>
      <c r="L124" s="4" t="s">
        <v>2</v>
      </c>
      <c r="M124" s="3">
        <v>2563</v>
      </c>
      <c r="N124" s="4" t="s">
        <v>2</v>
      </c>
    </row>
    <row r="125" spans="1:14" ht="36" customHeight="1">
      <c r="A125" s="30" t="s">
        <v>4</v>
      </c>
      <c r="B125" s="6">
        <v>25990.52029971</v>
      </c>
      <c r="C125" s="6">
        <v>26700.603274319998</v>
      </c>
      <c r="D125" s="4">
        <f aca="true" t="shared" si="42" ref="D125:D134">(C125-B125)/B125*100</f>
        <v>2.7320844924290415</v>
      </c>
      <c r="E125" s="6">
        <v>26623.72770363</v>
      </c>
      <c r="F125" s="4">
        <f>(E125-C125)/C125*100</f>
        <v>-0.2879169803774977</v>
      </c>
      <c r="G125" s="6">
        <v>24544.850697140006</v>
      </c>
      <c r="H125" s="4">
        <f>(G125-E125)/E125*100</f>
        <v>-7.808361885426551</v>
      </c>
      <c r="I125" s="6">
        <v>23375.773427030002</v>
      </c>
      <c r="J125" s="4">
        <f>(I125-G125)/G125*100</f>
        <v>-4.763024572996182</v>
      </c>
      <c r="K125" s="6">
        <v>25267.81622672</v>
      </c>
      <c r="L125" s="4">
        <f>(K125-I125)/I125*100</f>
        <v>8.094032933696127</v>
      </c>
      <c r="M125" s="167">
        <v>25499.127624749988</v>
      </c>
      <c r="N125" s="4">
        <f>(M125-K125)/K125*100</f>
        <v>0.9154388173259874</v>
      </c>
    </row>
    <row r="126" spans="1:14" ht="36" customHeight="1">
      <c r="A126" s="30" t="s">
        <v>5</v>
      </c>
      <c r="B126" s="6">
        <v>54315.028956149996</v>
      </c>
      <c r="C126" s="6">
        <v>53866.83171341001</v>
      </c>
      <c r="D126" s="4">
        <f t="shared" si="42"/>
        <v>-0.8251808962521784</v>
      </c>
      <c r="E126" s="6">
        <v>54711.74148877</v>
      </c>
      <c r="F126" s="4">
        <f aca="true" t="shared" si="43" ref="F126:F134">(E126-C126)/C126*100</f>
        <v>1.5685158166628437</v>
      </c>
      <c r="G126" s="6">
        <v>54548.591122180005</v>
      </c>
      <c r="H126" s="4">
        <f aca="true" t="shared" si="44" ref="H126:H134">(G126-E126)/E126*100</f>
        <v>-0.2981999149551516</v>
      </c>
      <c r="I126" s="6">
        <v>65759.33423617</v>
      </c>
      <c r="J126" s="4">
        <f aca="true" t="shared" si="45" ref="J126:J134">(I126-G126)/G126*100</f>
        <v>20.551847230810694</v>
      </c>
      <c r="K126" s="6">
        <v>77985.17159084999</v>
      </c>
      <c r="L126" s="4">
        <f aca="true" t="shared" si="46" ref="L126:L134">(K126-I126)/I126*100</f>
        <v>18.591790042721165</v>
      </c>
      <c r="M126" s="167">
        <v>58228.43418540001</v>
      </c>
      <c r="N126" s="4">
        <f aca="true" t="shared" si="47" ref="N126:N134">(M126-K126)/K126*100</f>
        <v>-25.33396670472678</v>
      </c>
    </row>
    <row r="127" spans="1:14" ht="36" customHeight="1">
      <c r="A127" s="30" t="s">
        <v>6</v>
      </c>
      <c r="B127" s="6">
        <v>0</v>
      </c>
      <c r="C127" s="6">
        <v>0</v>
      </c>
      <c r="D127" s="4" t="e">
        <f t="shared" si="42"/>
        <v>#DIV/0!</v>
      </c>
      <c r="E127" s="6">
        <v>0.02730004</v>
      </c>
      <c r="F127" s="4" t="e">
        <f t="shared" si="43"/>
        <v>#DIV/0!</v>
      </c>
      <c r="G127" s="6">
        <v>0</v>
      </c>
      <c r="H127" s="4">
        <f t="shared" si="44"/>
        <v>-100</v>
      </c>
      <c r="I127" s="6">
        <v>0</v>
      </c>
      <c r="J127" s="4" t="e">
        <f t="shared" si="45"/>
        <v>#DIV/0!</v>
      </c>
      <c r="K127" s="6">
        <v>0</v>
      </c>
      <c r="L127" s="4" t="e">
        <f t="shared" si="46"/>
        <v>#DIV/0!</v>
      </c>
      <c r="M127" s="167">
        <v>0</v>
      </c>
      <c r="N127" s="4" t="e">
        <f t="shared" si="47"/>
        <v>#DIV/0!</v>
      </c>
    </row>
    <row r="128" spans="1:14" ht="36" customHeight="1">
      <c r="A128" s="30" t="s">
        <v>7</v>
      </c>
      <c r="B128" s="6">
        <v>41414.00078525</v>
      </c>
      <c r="C128" s="6">
        <v>39455.61150138</v>
      </c>
      <c r="D128" s="4">
        <f t="shared" si="42"/>
        <v>-4.728809694154198</v>
      </c>
      <c r="E128" s="6">
        <v>38201.45649617</v>
      </c>
      <c r="F128" s="4">
        <f t="shared" si="43"/>
        <v>-3.1786479983110483</v>
      </c>
      <c r="G128" s="6">
        <v>35132.54708212</v>
      </c>
      <c r="H128" s="4">
        <f t="shared" si="44"/>
        <v>-8.033487975406604</v>
      </c>
      <c r="I128" s="6">
        <v>40469.06357006999</v>
      </c>
      <c r="J128" s="4">
        <f t="shared" si="45"/>
        <v>15.189665797575792</v>
      </c>
      <c r="K128" s="6">
        <v>40177.41723639</v>
      </c>
      <c r="L128" s="4">
        <f t="shared" si="46"/>
        <v>-0.7206648930114816</v>
      </c>
      <c r="M128" s="167">
        <v>47481.743205909</v>
      </c>
      <c r="N128" s="4">
        <f t="shared" si="47"/>
        <v>18.18017800034999</v>
      </c>
    </row>
    <row r="129" spans="1:14" ht="36" customHeight="1">
      <c r="A129" s="30" t="s">
        <v>8</v>
      </c>
      <c r="B129" s="6">
        <v>4028.5999444200006</v>
      </c>
      <c r="C129" s="6">
        <v>4215.476810079999</v>
      </c>
      <c r="D129" s="4">
        <f t="shared" si="42"/>
        <v>4.638754610490454</v>
      </c>
      <c r="E129" s="6">
        <v>4078.3180924700005</v>
      </c>
      <c r="F129" s="4">
        <f t="shared" si="43"/>
        <v>-3.2536940372208063</v>
      </c>
      <c r="G129" s="6">
        <v>4222.623574100001</v>
      </c>
      <c r="H129" s="4">
        <f t="shared" si="44"/>
        <v>3.538357684665127</v>
      </c>
      <c r="I129" s="6">
        <v>4358.97135046</v>
      </c>
      <c r="J129" s="4">
        <f t="shared" si="45"/>
        <v>3.2289825026390195</v>
      </c>
      <c r="K129" s="6">
        <v>5012.599721239999</v>
      </c>
      <c r="L129" s="4">
        <f t="shared" si="46"/>
        <v>14.99501414963467</v>
      </c>
      <c r="M129" s="167">
        <v>4489.318861590898</v>
      </c>
      <c r="N129" s="4">
        <f t="shared" si="47"/>
        <v>-10.439310712000221</v>
      </c>
    </row>
    <row r="130" spans="1:14" ht="36" customHeight="1">
      <c r="A130" s="5" t="s">
        <v>315</v>
      </c>
      <c r="B130" s="6">
        <v>0</v>
      </c>
      <c r="C130" s="6">
        <v>0</v>
      </c>
      <c r="D130" s="4" t="e">
        <f t="shared" si="42"/>
        <v>#DIV/0!</v>
      </c>
      <c r="E130" s="6">
        <v>0</v>
      </c>
      <c r="F130" s="4" t="e">
        <f t="shared" si="43"/>
        <v>#DIV/0!</v>
      </c>
      <c r="G130" s="6">
        <v>0</v>
      </c>
      <c r="H130" s="4" t="e">
        <f t="shared" si="44"/>
        <v>#DIV/0!</v>
      </c>
      <c r="I130" s="6">
        <v>0</v>
      </c>
      <c r="J130" s="4" t="e">
        <f t="shared" si="45"/>
        <v>#DIV/0!</v>
      </c>
      <c r="K130" s="6">
        <v>0</v>
      </c>
      <c r="L130" s="4" t="e">
        <f t="shared" si="46"/>
        <v>#DIV/0!</v>
      </c>
      <c r="M130" s="167">
        <v>0.35508268</v>
      </c>
      <c r="N130" s="4" t="e">
        <f t="shared" si="47"/>
        <v>#DIV/0!</v>
      </c>
    </row>
    <row r="131" spans="1:14" ht="36" customHeight="1">
      <c r="A131" s="30" t="s">
        <v>9</v>
      </c>
      <c r="B131" s="6">
        <v>0</v>
      </c>
      <c r="C131" s="6">
        <v>0</v>
      </c>
      <c r="D131" s="4" t="e">
        <f t="shared" si="42"/>
        <v>#DIV/0!</v>
      </c>
      <c r="E131" s="6">
        <v>0</v>
      </c>
      <c r="F131" s="4" t="e">
        <f t="shared" si="43"/>
        <v>#DIV/0!</v>
      </c>
      <c r="G131" s="6">
        <v>0</v>
      </c>
      <c r="H131" s="4" t="e">
        <f t="shared" si="44"/>
        <v>#DIV/0!</v>
      </c>
      <c r="I131" s="6">
        <v>0</v>
      </c>
      <c r="J131" s="4" t="e">
        <f t="shared" si="45"/>
        <v>#DIV/0!</v>
      </c>
      <c r="K131" s="6">
        <v>0</v>
      </c>
      <c r="L131" s="4" t="e">
        <f t="shared" si="46"/>
        <v>#DIV/0!</v>
      </c>
      <c r="M131" s="167">
        <v>0</v>
      </c>
      <c r="N131" s="4" t="e">
        <f t="shared" si="47"/>
        <v>#DIV/0!</v>
      </c>
    </row>
    <row r="132" spans="1:14" ht="36" customHeight="1">
      <c r="A132" s="30" t="s">
        <v>10</v>
      </c>
      <c r="B132" s="6">
        <v>415.55919430999995</v>
      </c>
      <c r="C132" s="6">
        <v>518.36497045</v>
      </c>
      <c r="D132" s="4">
        <f t="shared" si="42"/>
        <v>24.739141269801554</v>
      </c>
      <c r="E132" s="6">
        <v>640.6077887499999</v>
      </c>
      <c r="F132" s="4">
        <f t="shared" si="43"/>
        <v>23.582384086231603</v>
      </c>
      <c r="G132" s="6">
        <v>700.46357459</v>
      </c>
      <c r="H132" s="4">
        <f t="shared" si="44"/>
        <v>9.343593208068073</v>
      </c>
      <c r="I132" s="6">
        <v>555.6840135</v>
      </c>
      <c r="J132" s="4">
        <f t="shared" si="45"/>
        <v>-20.669106337862512</v>
      </c>
      <c r="K132" s="6">
        <v>730.0844230000001</v>
      </c>
      <c r="L132" s="4">
        <f t="shared" si="46"/>
        <v>31.384816777709972</v>
      </c>
      <c r="M132" s="167">
        <v>748.54629</v>
      </c>
      <c r="N132" s="4">
        <f t="shared" si="47"/>
        <v>2.528730434233613</v>
      </c>
    </row>
    <row r="133" spans="1:14" ht="36" customHeight="1">
      <c r="A133" s="30" t="s">
        <v>11</v>
      </c>
      <c r="B133" s="6">
        <v>4.938373889999999</v>
      </c>
      <c r="C133" s="6">
        <v>4.51325555</v>
      </c>
      <c r="D133" s="4">
        <f t="shared" si="42"/>
        <v>-8.608468080167968</v>
      </c>
      <c r="E133" s="6">
        <v>6.35687902</v>
      </c>
      <c r="F133" s="4">
        <f t="shared" si="43"/>
        <v>40.84908221073366</v>
      </c>
      <c r="G133" s="6">
        <v>6.04866727</v>
      </c>
      <c r="H133" s="4">
        <f t="shared" si="44"/>
        <v>-4.848475942837746</v>
      </c>
      <c r="I133" s="6">
        <v>5.848217900000001</v>
      </c>
      <c r="J133" s="4">
        <f t="shared" si="45"/>
        <v>-3.3139427422993197</v>
      </c>
      <c r="K133" s="6">
        <v>5.9291555</v>
      </c>
      <c r="L133" s="4">
        <f t="shared" si="46"/>
        <v>1.3839703202577232</v>
      </c>
      <c r="M133" s="167">
        <v>5.06341297</v>
      </c>
      <c r="N133" s="4">
        <f t="shared" si="47"/>
        <v>-14.601447541728335</v>
      </c>
    </row>
    <row r="134" spans="1:14" ht="36" customHeight="1">
      <c r="A134" s="3" t="s">
        <v>3</v>
      </c>
      <c r="B134" s="6">
        <f>SUM(B125:B133)</f>
        <v>126168.64755373</v>
      </c>
      <c r="C134" s="6">
        <f>SUM(C125:C133)</f>
        <v>124761.40152519</v>
      </c>
      <c r="D134" s="4">
        <f t="shared" si="42"/>
        <v>-1.11536903646424</v>
      </c>
      <c r="E134" s="6">
        <f>SUM(E125:E133)</f>
        <v>124262.23574884998</v>
      </c>
      <c r="F134" s="4">
        <f t="shared" si="43"/>
        <v>-0.400096320045932</v>
      </c>
      <c r="G134" s="6">
        <f>SUM(G125:G133)</f>
        <v>119155.12471740002</v>
      </c>
      <c r="H134" s="4">
        <f t="shared" si="44"/>
        <v>-4.109946196181516</v>
      </c>
      <c r="I134" s="6">
        <f>SUM(I125:I133)</f>
        <v>134524.67481512998</v>
      </c>
      <c r="J134" s="4">
        <f t="shared" si="45"/>
        <v>12.89877387496501</v>
      </c>
      <c r="K134" s="6">
        <f>SUM(K125:K133)</f>
        <v>149179.01835369997</v>
      </c>
      <c r="L134" s="4">
        <f t="shared" si="46"/>
        <v>10.893424242584983</v>
      </c>
      <c r="M134" s="167">
        <f>SUM(M125:M133)</f>
        <v>136452.5886632999</v>
      </c>
      <c r="N134" s="4">
        <f t="shared" si="47"/>
        <v>-8.530978304352434</v>
      </c>
    </row>
    <row r="135" spans="1:14" ht="36" customHeight="1">
      <c r="A135" s="3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36" customHeight="1">
      <c r="A136" s="3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36" customHeight="1">
      <c r="A137" s="244" t="s">
        <v>191</v>
      </c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</row>
    <row r="138" spans="1:14" ht="36" customHeight="1">
      <c r="A138" s="244" t="s">
        <v>318</v>
      </c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</row>
    <row r="139" spans="1:14" ht="36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36" customHeight="1">
      <c r="B140" s="12"/>
      <c r="C140" s="12"/>
      <c r="D140" s="12" t="s">
        <v>59</v>
      </c>
      <c r="E140" s="12"/>
      <c r="F140" s="158" t="s">
        <v>59</v>
      </c>
      <c r="G140" s="12" t="s">
        <v>59</v>
      </c>
      <c r="H140" s="158" t="s">
        <v>59</v>
      </c>
      <c r="I140" s="12"/>
      <c r="J140" s="158" t="s">
        <v>59</v>
      </c>
      <c r="K140" s="12"/>
      <c r="L140" s="158" t="s">
        <v>59</v>
      </c>
      <c r="M140" s="12"/>
      <c r="N140" s="158" t="s">
        <v>0</v>
      </c>
    </row>
    <row r="141" spans="1:14" ht="36" customHeight="1">
      <c r="A141" s="3" t="s">
        <v>1</v>
      </c>
      <c r="B141" s="3">
        <v>2557</v>
      </c>
      <c r="C141" s="3">
        <v>2558</v>
      </c>
      <c r="D141" s="4" t="s">
        <v>2</v>
      </c>
      <c r="E141" s="3">
        <v>2559</v>
      </c>
      <c r="F141" s="4" t="s">
        <v>2</v>
      </c>
      <c r="G141" s="3">
        <v>2560</v>
      </c>
      <c r="H141" s="4" t="s">
        <v>2</v>
      </c>
      <c r="I141" s="3">
        <v>2561</v>
      </c>
      <c r="J141" s="4" t="s">
        <v>2</v>
      </c>
      <c r="K141" s="3">
        <v>2562</v>
      </c>
      <c r="L141" s="4" t="s">
        <v>2</v>
      </c>
      <c r="M141" s="3">
        <v>2563</v>
      </c>
      <c r="N141" s="4" t="s">
        <v>2</v>
      </c>
    </row>
    <row r="142" spans="1:14" ht="36" customHeight="1">
      <c r="A142" s="30" t="s">
        <v>4</v>
      </c>
      <c r="B142" s="6">
        <v>2318.82012687</v>
      </c>
      <c r="C142" s="6">
        <v>2607.281715517</v>
      </c>
      <c r="D142" s="4">
        <f aca="true" t="shared" si="48" ref="D142:D151">(C142-B142)/B142*100</f>
        <v>12.440015734914834</v>
      </c>
      <c r="E142" s="6">
        <v>2810.9811710599997</v>
      </c>
      <c r="F142" s="4">
        <f>(E142-C142)/C142*100</f>
        <v>7.812713690687925</v>
      </c>
      <c r="G142" s="6">
        <v>2790.38720564</v>
      </c>
      <c r="H142" s="4">
        <f>(G142-E142)/E142*100</f>
        <v>-0.7326255199437657</v>
      </c>
      <c r="I142" s="6">
        <v>2917.78951958</v>
      </c>
      <c r="J142" s="4">
        <f>(I142-G142)/G142*100</f>
        <v>4.565757529366942</v>
      </c>
      <c r="K142" s="6">
        <v>3518.56789044</v>
      </c>
      <c r="L142" s="4">
        <f>(K142-I142)/I142*100</f>
        <v>20.590188799721194</v>
      </c>
      <c r="M142" s="6">
        <v>3189.7012622699986</v>
      </c>
      <c r="N142" s="4">
        <f>(M142-K142)/K142*100</f>
        <v>-9.34660459624886</v>
      </c>
    </row>
    <row r="143" spans="1:14" ht="36" customHeight="1">
      <c r="A143" s="30" t="s">
        <v>5</v>
      </c>
      <c r="B143" s="6">
        <v>2696.4219034290004</v>
      </c>
      <c r="C143" s="6">
        <v>2867.4519853</v>
      </c>
      <c r="D143" s="4">
        <f t="shared" si="48"/>
        <v>6.342853158606348</v>
      </c>
      <c r="E143" s="6">
        <v>3003.7263934400003</v>
      </c>
      <c r="F143" s="4">
        <f aca="true" t="shared" si="49" ref="F143:F151">(E143-C143)/C143*100</f>
        <v>4.752456495823163</v>
      </c>
      <c r="G143" s="6">
        <v>3328.54241451</v>
      </c>
      <c r="H143" s="4">
        <f aca="true" t="shared" si="50" ref="H143:H151">(G143-E143)/E143*100</f>
        <v>10.813768583562837</v>
      </c>
      <c r="I143" s="6">
        <v>3629.67064631</v>
      </c>
      <c r="J143" s="4">
        <f aca="true" t="shared" si="51" ref="J143:J151">(I143-G143)/G143*100</f>
        <v>9.046849770857717</v>
      </c>
      <c r="K143" s="6">
        <v>4052.62528087</v>
      </c>
      <c r="L143" s="4">
        <f aca="true" t="shared" si="52" ref="L143:L151">(K143-I143)/I143*100</f>
        <v>11.652700086989567</v>
      </c>
      <c r="M143" s="6">
        <v>3981.93514154</v>
      </c>
      <c r="N143" s="4">
        <f aca="true" t="shared" si="53" ref="N143:N151">(M143-K143)/K143*100</f>
        <v>-1.7443048500853382</v>
      </c>
    </row>
    <row r="144" spans="1:14" ht="36" customHeight="1">
      <c r="A144" s="30" t="s">
        <v>6</v>
      </c>
      <c r="B144" s="6">
        <v>0</v>
      </c>
      <c r="C144" s="6">
        <v>0</v>
      </c>
      <c r="D144" s="4" t="e">
        <f t="shared" si="48"/>
        <v>#DIV/0!</v>
      </c>
      <c r="E144" s="6">
        <v>0.0061285</v>
      </c>
      <c r="F144" s="4" t="e">
        <f t="shared" si="49"/>
        <v>#DIV/0!</v>
      </c>
      <c r="G144" s="6">
        <v>0</v>
      </c>
      <c r="H144" s="4">
        <f t="shared" si="50"/>
        <v>-100</v>
      </c>
      <c r="I144" s="6">
        <v>0</v>
      </c>
      <c r="J144" s="4" t="e">
        <f t="shared" si="51"/>
        <v>#DIV/0!</v>
      </c>
      <c r="K144" s="6">
        <v>0</v>
      </c>
      <c r="L144" s="4" t="e">
        <f t="shared" si="52"/>
        <v>#DIV/0!</v>
      </c>
      <c r="M144" s="6">
        <v>0</v>
      </c>
      <c r="N144" s="4" t="e">
        <f t="shared" si="53"/>
        <v>#DIV/0!</v>
      </c>
    </row>
    <row r="145" spans="1:14" ht="36" customHeight="1">
      <c r="A145" s="30" t="s">
        <v>7</v>
      </c>
      <c r="B145" s="6">
        <v>4769.419894440001</v>
      </c>
      <c r="C145" s="6">
        <v>5300.61624113</v>
      </c>
      <c r="D145" s="4">
        <f t="shared" si="48"/>
        <v>11.137546251887914</v>
      </c>
      <c r="E145" s="6">
        <v>5838.961665596001</v>
      </c>
      <c r="F145" s="4">
        <f t="shared" si="49"/>
        <v>10.156279948899577</v>
      </c>
      <c r="G145" s="6">
        <v>5972.09421906</v>
      </c>
      <c r="H145" s="4">
        <f t="shared" si="50"/>
        <v>2.280072401372922</v>
      </c>
      <c r="I145" s="6">
        <v>5972.04490337</v>
      </c>
      <c r="J145" s="4">
        <f t="shared" si="51"/>
        <v>-0.0008257687871499658</v>
      </c>
      <c r="K145" s="6">
        <v>6726.050005579999</v>
      </c>
      <c r="L145" s="4">
        <f t="shared" si="52"/>
        <v>12.625576572348237</v>
      </c>
      <c r="M145" s="6">
        <v>6647.997107718</v>
      </c>
      <c r="N145" s="4">
        <f t="shared" si="53"/>
        <v>-1.1604566989131224</v>
      </c>
    </row>
    <row r="146" spans="1:14" ht="36" customHeight="1">
      <c r="A146" s="30" t="s">
        <v>8</v>
      </c>
      <c r="B146" s="6">
        <v>84.71175296</v>
      </c>
      <c r="C146" s="6">
        <v>84.47641999999999</v>
      </c>
      <c r="D146" s="4">
        <f t="shared" si="48"/>
        <v>-0.27780437988472484</v>
      </c>
      <c r="E146" s="6">
        <v>89.11215301</v>
      </c>
      <c r="F146" s="4">
        <f t="shared" si="49"/>
        <v>5.487605902333468</v>
      </c>
      <c r="G146" s="6">
        <v>85.75339222</v>
      </c>
      <c r="H146" s="4">
        <f t="shared" si="50"/>
        <v>-3.76913886215171</v>
      </c>
      <c r="I146" s="6">
        <v>99.16549272</v>
      </c>
      <c r="J146" s="4">
        <f t="shared" si="51"/>
        <v>15.640314805962795</v>
      </c>
      <c r="K146" s="6">
        <v>82.41065969000002</v>
      </c>
      <c r="L146" s="4">
        <f t="shared" si="52"/>
        <v>-16.895829961041297</v>
      </c>
      <c r="M146" s="6">
        <v>66.59654779999902</v>
      </c>
      <c r="N146" s="4">
        <f t="shared" si="53"/>
        <v>-19.189400921541147</v>
      </c>
    </row>
    <row r="147" spans="1:14" ht="36" customHeight="1">
      <c r="A147" s="5" t="s">
        <v>315</v>
      </c>
      <c r="B147" s="6">
        <v>0</v>
      </c>
      <c r="C147" s="6">
        <v>0</v>
      </c>
      <c r="D147" s="4" t="e">
        <f t="shared" si="48"/>
        <v>#DIV/0!</v>
      </c>
      <c r="E147" s="6">
        <v>0</v>
      </c>
      <c r="F147" s="4" t="e">
        <f t="shared" si="49"/>
        <v>#DIV/0!</v>
      </c>
      <c r="G147" s="6">
        <v>0</v>
      </c>
      <c r="H147" s="4" t="e">
        <f t="shared" si="50"/>
        <v>#DIV/0!</v>
      </c>
      <c r="I147" s="6">
        <v>0</v>
      </c>
      <c r="J147" s="4" t="e">
        <f t="shared" si="51"/>
        <v>#DIV/0!</v>
      </c>
      <c r="K147" s="6">
        <v>2.85243016</v>
      </c>
      <c r="L147" s="4" t="e">
        <f t="shared" si="52"/>
        <v>#DIV/0!</v>
      </c>
      <c r="M147" s="6">
        <v>0</v>
      </c>
      <c r="N147" s="4">
        <f t="shared" si="53"/>
        <v>-100</v>
      </c>
    </row>
    <row r="148" spans="1:14" ht="36" customHeight="1">
      <c r="A148" s="30" t="s">
        <v>9</v>
      </c>
      <c r="B148" s="6">
        <v>0</v>
      </c>
      <c r="C148" s="6">
        <v>0</v>
      </c>
      <c r="D148" s="4" t="e">
        <f t="shared" si="48"/>
        <v>#DIV/0!</v>
      </c>
      <c r="E148" s="6">
        <v>0</v>
      </c>
      <c r="F148" s="4" t="e">
        <f t="shared" si="49"/>
        <v>#DIV/0!</v>
      </c>
      <c r="G148" s="6">
        <v>0</v>
      </c>
      <c r="H148" s="4" t="e">
        <f t="shared" si="50"/>
        <v>#DIV/0!</v>
      </c>
      <c r="I148" s="6">
        <v>0</v>
      </c>
      <c r="J148" s="4" t="e">
        <f t="shared" si="51"/>
        <v>#DIV/0!</v>
      </c>
      <c r="K148" s="6">
        <v>0</v>
      </c>
      <c r="L148" s="4" t="e">
        <f t="shared" si="52"/>
        <v>#DIV/0!</v>
      </c>
      <c r="M148" s="6">
        <v>0</v>
      </c>
      <c r="N148" s="4" t="e">
        <f t="shared" si="53"/>
        <v>#DIV/0!</v>
      </c>
    </row>
    <row r="149" spans="1:14" ht="36" customHeight="1">
      <c r="A149" s="30" t="s">
        <v>10</v>
      </c>
      <c r="B149" s="6">
        <v>51.74441254999999</v>
      </c>
      <c r="C149" s="6">
        <v>45.41021608</v>
      </c>
      <c r="D149" s="4">
        <f t="shared" si="48"/>
        <v>-12.241314874102278</v>
      </c>
      <c r="E149" s="6">
        <v>60.77149245</v>
      </c>
      <c r="F149" s="4">
        <f t="shared" si="49"/>
        <v>33.827798447243154</v>
      </c>
      <c r="G149" s="6">
        <v>80.85091170000001</v>
      </c>
      <c r="H149" s="4">
        <f t="shared" si="50"/>
        <v>33.040852611148956</v>
      </c>
      <c r="I149" s="6">
        <v>76.63221399999998</v>
      </c>
      <c r="J149" s="4">
        <f t="shared" si="51"/>
        <v>-5.217872762713737</v>
      </c>
      <c r="K149" s="6">
        <v>79.50214155</v>
      </c>
      <c r="L149" s="4">
        <f t="shared" si="52"/>
        <v>3.7450667287258974</v>
      </c>
      <c r="M149" s="6">
        <v>85.92275384999998</v>
      </c>
      <c r="N149" s="4">
        <f t="shared" si="53"/>
        <v>8.076024336982119</v>
      </c>
    </row>
    <row r="150" spans="1:14" ht="36" customHeight="1">
      <c r="A150" s="30" t="s">
        <v>11</v>
      </c>
      <c r="B150" s="6">
        <v>7.4844553000000005</v>
      </c>
      <c r="C150" s="6">
        <v>8.1342436</v>
      </c>
      <c r="D150" s="4">
        <f t="shared" si="48"/>
        <v>8.68183820938845</v>
      </c>
      <c r="E150" s="6">
        <v>12.302949</v>
      </c>
      <c r="F150" s="4">
        <f t="shared" si="49"/>
        <v>51.248838920929295</v>
      </c>
      <c r="G150" s="6">
        <v>11.67841525</v>
      </c>
      <c r="H150" s="4">
        <f t="shared" si="50"/>
        <v>-5.076293090380196</v>
      </c>
      <c r="I150" s="6">
        <v>11.4761305</v>
      </c>
      <c r="J150" s="4">
        <f t="shared" si="51"/>
        <v>-1.7321249987236105</v>
      </c>
      <c r="K150" s="6">
        <v>11.486064010000002</v>
      </c>
      <c r="L150" s="4">
        <f t="shared" si="52"/>
        <v>0.08655800838097417</v>
      </c>
      <c r="M150" s="6">
        <v>8.51161077</v>
      </c>
      <c r="N150" s="4">
        <f t="shared" si="53"/>
        <v>-25.8961924416439</v>
      </c>
    </row>
    <row r="151" spans="1:14" ht="36" customHeight="1">
      <c r="A151" s="3" t="s">
        <v>3</v>
      </c>
      <c r="B151" s="6">
        <f>SUM(B142:B150)</f>
        <v>9928.602545549002</v>
      </c>
      <c r="C151" s="6">
        <f>SUM(C142:C150)</f>
        <v>10913.370821626999</v>
      </c>
      <c r="D151" s="4">
        <f t="shared" si="48"/>
        <v>9.918498313939148</v>
      </c>
      <c r="E151" s="6">
        <f>SUM(E142:E150)</f>
        <v>11815.861953056003</v>
      </c>
      <c r="F151" s="4">
        <f t="shared" si="49"/>
        <v>8.269591001531255</v>
      </c>
      <c r="G151" s="6">
        <f>SUM(G142:G150)</f>
        <v>12269.30655838</v>
      </c>
      <c r="H151" s="4">
        <f t="shared" si="50"/>
        <v>3.8375922732130454</v>
      </c>
      <c r="I151" s="6">
        <f>SUM(I142:I150)</f>
        <v>12706.778906479998</v>
      </c>
      <c r="J151" s="4">
        <f t="shared" si="51"/>
        <v>3.5655833197940794</v>
      </c>
      <c r="K151" s="6">
        <f>SUM(K142:K150)</f>
        <v>14473.494472299997</v>
      </c>
      <c r="L151" s="4">
        <f t="shared" si="52"/>
        <v>13.903724766305944</v>
      </c>
      <c r="M151" s="6">
        <f>SUM(M142:M150)</f>
        <v>13980.664423947997</v>
      </c>
      <c r="N151" s="4">
        <f t="shared" si="53"/>
        <v>-3.405052244260702</v>
      </c>
    </row>
    <row r="152" spans="1:14" ht="36" customHeight="1">
      <c r="A152" s="3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36" customHeight="1">
      <c r="A153" s="3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36" customHeight="1">
      <c r="A154" s="3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36" customHeight="1">
      <c r="A155" s="244" t="s">
        <v>192</v>
      </c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</row>
    <row r="156" spans="1:14" ht="36" customHeight="1">
      <c r="A156" s="244" t="s">
        <v>317</v>
      </c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</row>
    <row r="157" spans="1:14" ht="36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36" customHeight="1">
      <c r="B158" s="12"/>
      <c r="C158" s="12"/>
      <c r="D158" s="12" t="s">
        <v>59</v>
      </c>
      <c r="E158" s="12"/>
      <c r="F158" s="158" t="s">
        <v>59</v>
      </c>
      <c r="G158" s="12"/>
      <c r="H158" s="158" t="s">
        <v>59</v>
      </c>
      <c r="I158" s="12"/>
      <c r="J158" s="158" t="s">
        <v>59</v>
      </c>
      <c r="K158" s="12"/>
      <c r="L158" s="158" t="s">
        <v>59</v>
      </c>
      <c r="M158" s="12"/>
      <c r="N158" s="158" t="s">
        <v>0</v>
      </c>
    </row>
    <row r="159" spans="1:14" ht="36" customHeight="1">
      <c r="A159" s="3" t="s">
        <v>1</v>
      </c>
      <c r="B159" s="3">
        <v>2557</v>
      </c>
      <c r="C159" s="3">
        <v>2558</v>
      </c>
      <c r="D159" s="4" t="s">
        <v>2</v>
      </c>
      <c r="E159" s="3">
        <v>2559</v>
      </c>
      <c r="F159" s="4" t="s">
        <v>2</v>
      </c>
      <c r="G159" s="3">
        <v>2560</v>
      </c>
      <c r="H159" s="4" t="s">
        <v>2</v>
      </c>
      <c r="I159" s="3">
        <v>2561</v>
      </c>
      <c r="J159" s="4" t="s">
        <v>2</v>
      </c>
      <c r="K159" s="3">
        <v>2562</v>
      </c>
      <c r="L159" s="4" t="s">
        <v>2</v>
      </c>
      <c r="M159" s="3">
        <v>2563</v>
      </c>
      <c r="N159" s="4" t="s">
        <v>2</v>
      </c>
    </row>
    <row r="160" spans="1:14" ht="36" customHeight="1">
      <c r="A160" s="30" t="s">
        <v>4</v>
      </c>
      <c r="B160" s="6">
        <v>5262.86180696</v>
      </c>
      <c r="C160" s="6">
        <v>5418.37741515</v>
      </c>
      <c r="D160" s="4">
        <f aca="true" t="shared" si="54" ref="D160:D169">(C160-B160)/B160*100</f>
        <v>2.9549627919991175</v>
      </c>
      <c r="E160" s="6">
        <v>5447.0901048099995</v>
      </c>
      <c r="F160" s="4">
        <f>(E160-C160)/C160*100</f>
        <v>0.5299130617907404</v>
      </c>
      <c r="G160" s="6">
        <v>5735.48454043</v>
      </c>
      <c r="H160" s="4">
        <f>(G160-E160)/E160*100</f>
        <v>5.294467873137201</v>
      </c>
      <c r="I160" s="6">
        <v>5441.945393520001</v>
      </c>
      <c r="J160" s="4">
        <f>(I160-G160)/G160*100</f>
        <v>-5.117948533220043</v>
      </c>
      <c r="K160" s="6">
        <v>5807.622959089999</v>
      </c>
      <c r="L160" s="4">
        <f>(K160-I160)/I160*100</f>
        <v>6.719611078887877</v>
      </c>
      <c r="M160" s="6">
        <v>6290.394448729999</v>
      </c>
      <c r="N160" s="4">
        <f>(M160-K160)/K160*100</f>
        <v>8.312720936616126</v>
      </c>
    </row>
    <row r="161" spans="1:14" ht="36" customHeight="1">
      <c r="A161" s="30" t="s">
        <v>5</v>
      </c>
      <c r="B161" s="6">
        <v>12882.74633824</v>
      </c>
      <c r="C161" s="6">
        <v>12340.498175579998</v>
      </c>
      <c r="D161" s="4">
        <f t="shared" si="54"/>
        <v>-4.209103776657006</v>
      </c>
      <c r="E161" s="6">
        <v>18283.62576527</v>
      </c>
      <c r="F161" s="4">
        <f aca="true" t="shared" si="55" ref="F161:F169">(E161-C161)/C161*100</f>
        <v>48.15954352191846</v>
      </c>
      <c r="G161" s="6">
        <v>14288.748726650001</v>
      </c>
      <c r="H161" s="4">
        <f aca="true" t="shared" si="56" ref="H161:H169">(G161-E161)/E161*100</f>
        <v>-21.849479364253472</v>
      </c>
      <c r="I161" s="6">
        <v>14358.552710279999</v>
      </c>
      <c r="J161" s="4">
        <f aca="true" t="shared" si="57" ref="J161:J169">(I161-G161)/G161*100</f>
        <v>0.488524117579351</v>
      </c>
      <c r="K161" s="6">
        <v>21321.74563947</v>
      </c>
      <c r="L161" s="4">
        <f aca="true" t="shared" si="58" ref="L161:L169">(K161-I161)/I161*100</f>
        <v>48.4950890921249</v>
      </c>
      <c r="M161" s="6">
        <v>17954.68675477</v>
      </c>
      <c r="N161" s="4">
        <f aca="true" t="shared" si="59" ref="N161:N169">(M161-K161)/K161*100</f>
        <v>-15.791666131064941</v>
      </c>
    </row>
    <row r="162" spans="1:14" ht="36" customHeight="1">
      <c r="A162" s="30" t="s">
        <v>6</v>
      </c>
      <c r="B162" s="6">
        <v>0</v>
      </c>
      <c r="C162" s="6">
        <v>0</v>
      </c>
      <c r="D162" s="4" t="e">
        <f t="shared" si="54"/>
        <v>#DIV/0!</v>
      </c>
      <c r="E162" s="6">
        <v>0.0026568699999999995</v>
      </c>
      <c r="F162" s="4" t="e">
        <f t="shared" si="55"/>
        <v>#DIV/0!</v>
      </c>
      <c r="G162" s="6">
        <v>0</v>
      </c>
      <c r="H162" s="4">
        <f t="shared" si="56"/>
        <v>-100</v>
      </c>
      <c r="I162" s="6">
        <v>0</v>
      </c>
      <c r="J162" s="4" t="e">
        <f t="shared" si="57"/>
        <v>#DIV/0!</v>
      </c>
      <c r="K162" s="6">
        <v>0</v>
      </c>
      <c r="L162" s="4" t="e">
        <f t="shared" si="58"/>
        <v>#DIV/0!</v>
      </c>
      <c r="M162" s="6">
        <v>0</v>
      </c>
      <c r="N162" s="4" t="e">
        <f t="shared" si="59"/>
        <v>#DIV/0!</v>
      </c>
    </row>
    <row r="163" spans="1:14" ht="36" customHeight="1">
      <c r="A163" s="30" t="s">
        <v>7</v>
      </c>
      <c r="B163" s="6">
        <v>10298.90301987</v>
      </c>
      <c r="C163" s="6">
        <v>10147.76341959</v>
      </c>
      <c r="D163" s="4">
        <f t="shared" si="54"/>
        <v>-1.4675310563503967</v>
      </c>
      <c r="E163" s="6">
        <v>10933.331460737003</v>
      </c>
      <c r="F163" s="4">
        <f t="shared" si="55"/>
        <v>7.741292427358768</v>
      </c>
      <c r="G163" s="6">
        <v>16565.68292747</v>
      </c>
      <c r="H163" s="4">
        <f t="shared" si="56"/>
        <v>51.51541857995885</v>
      </c>
      <c r="I163" s="6">
        <v>13171.14016105</v>
      </c>
      <c r="J163" s="4">
        <f t="shared" si="57"/>
        <v>-20.49141457845368</v>
      </c>
      <c r="K163" s="6">
        <v>14211.66456062</v>
      </c>
      <c r="L163" s="4">
        <f t="shared" si="58"/>
        <v>7.900032850968082</v>
      </c>
      <c r="M163" s="6">
        <v>10648.934983133999</v>
      </c>
      <c r="N163" s="4">
        <f t="shared" si="59"/>
        <v>-25.069051990983475</v>
      </c>
    </row>
    <row r="164" spans="1:14" ht="36" customHeight="1">
      <c r="A164" s="30" t="s">
        <v>8</v>
      </c>
      <c r="B164" s="6">
        <v>67.6255463</v>
      </c>
      <c r="C164" s="6">
        <v>73.3064531</v>
      </c>
      <c r="D164" s="4">
        <f t="shared" si="54"/>
        <v>8.400533690032464</v>
      </c>
      <c r="E164" s="6">
        <v>89.47757718</v>
      </c>
      <c r="F164" s="4">
        <f t="shared" si="55"/>
        <v>22.059618759538647</v>
      </c>
      <c r="G164" s="6">
        <v>117.105382833</v>
      </c>
      <c r="H164" s="4">
        <f t="shared" si="56"/>
        <v>30.876792291125373</v>
      </c>
      <c r="I164" s="6">
        <v>149.31175927999996</v>
      </c>
      <c r="J164" s="4">
        <f t="shared" si="57"/>
        <v>27.50204616377745</v>
      </c>
      <c r="K164" s="6">
        <v>228.34675972000002</v>
      </c>
      <c r="L164" s="4">
        <f t="shared" si="58"/>
        <v>52.93287067349334</v>
      </c>
      <c r="M164" s="6">
        <v>273.70023374545383</v>
      </c>
      <c r="N164" s="4">
        <f t="shared" si="59"/>
        <v>19.86166743993498</v>
      </c>
    </row>
    <row r="165" spans="1:14" ht="36" customHeight="1">
      <c r="A165" s="5" t="s">
        <v>315</v>
      </c>
      <c r="B165" s="6">
        <v>0</v>
      </c>
      <c r="C165" s="6">
        <v>0</v>
      </c>
      <c r="D165" s="4" t="e">
        <f t="shared" si="54"/>
        <v>#DIV/0!</v>
      </c>
      <c r="E165" s="6">
        <v>0</v>
      </c>
      <c r="F165" s="4" t="e">
        <f t="shared" si="55"/>
        <v>#DIV/0!</v>
      </c>
      <c r="G165" s="6">
        <v>0</v>
      </c>
      <c r="H165" s="4" t="e">
        <f t="shared" si="56"/>
        <v>#DIV/0!</v>
      </c>
      <c r="I165" s="6">
        <v>0</v>
      </c>
      <c r="J165" s="4" t="e">
        <f t="shared" si="57"/>
        <v>#DIV/0!</v>
      </c>
      <c r="K165" s="6">
        <v>0</v>
      </c>
      <c r="L165" s="4" t="e">
        <f t="shared" si="58"/>
        <v>#DIV/0!</v>
      </c>
      <c r="M165" s="6">
        <v>0</v>
      </c>
      <c r="N165" s="4" t="e">
        <f t="shared" si="59"/>
        <v>#DIV/0!</v>
      </c>
    </row>
    <row r="166" spans="1:14" ht="36" customHeight="1">
      <c r="A166" s="30" t="s">
        <v>9</v>
      </c>
      <c r="B166" s="6">
        <v>0</v>
      </c>
      <c r="C166" s="6">
        <v>0</v>
      </c>
      <c r="D166" s="4" t="e">
        <f t="shared" si="54"/>
        <v>#DIV/0!</v>
      </c>
      <c r="E166" s="6">
        <v>0</v>
      </c>
      <c r="F166" s="4" t="e">
        <f t="shared" si="55"/>
        <v>#DIV/0!</v>
      </c>
      <c r="G166" s="6">
        <v>0</v>
      </c>
      <c r="H166" s="4" t="e">
        <f t="shared" si="56"/>
        <v>#DIV/0!</v>
      </c>
      <c r="I166" s="6">
        <v>0</v>
      </c>
      <c r="J166" s="4" t="e">
        <f t="shared" si="57"/>
        <v>#DIV/0!</v>
      </c>
      <c r="K166" s="6">
        <v>0</v>
      </c>
      <c r="L166" s="4" t="e">
        <f t="shared" si="58"/>
        <v>#DIV/0!</v>
      </c>
      <c r="M166" s="6">
        <v>0</v>
      </c>
      <c r="N166" s="4" t="e">
        <f t="shared" si="59"/>
        <v>#DIV/0!</v>
      </c>
    </row>
    <row r="167" spans="1:14" ht="36" customHeight="1">
      <c r="A167" s="30" t="s">
        <v>10</v>
      </c>
      <c r="B167" s="6">
        <v>101.55406982999999</v>
      </c>
      <c r="C167" s="6">
        <v>125.29707872999998</v>
      </c>
      <c r="D167" s="4">
        <f t="shared" si="54"/>
        <v>23.379672463885925</v>
      </c>
      <c r="E167" s="6">
        <v>121.54389171</v>
      </c>
      <c r="F167" s="4">
        <f t="shared" si="55"/>
        <v>-2.995430586284974</v>
      </c>
      <c r="G167" s="6">
        <v>128.71673237</v>
      </c>
      <c r="H167" s="4">
        <f t="shared" si="56"/>
        <v>5.901440672242229</v>
      </c>
      <c r="I167" s="6">
        <v>122.62371731</v>
      </c>
      <c r="J167" s="4">
        <f t="shared" si="57"/>
        <v>-4.733662009446787</v>
      </c>
      <c r="K167" s="6">
        <v>174.03762364</v>
      </c>
      <c r="L167" s="4">
        <f t="shared" si="58"/>
        <v>41.928190938807205</v>
      </c>
      <c r="M167" s="6">
        <v>169.59195472000002</v>
      </c>
      <c r="N167" s="4">
        <f t="shared" si="59"/>
        <v>-2.5544297991541884</v>
      </c>
    </row>
    <row r="168" spans="1:14" ht="36" customHeight="1">
      <c r="A168" s="30" t="s">
        <v>11</v>
      </c>
      <c r="B168" s="6">
        <v>2.5739186999999997</v>
      </c>
      <c r="C168" s="6">
        <v>3.1582100000000004</v>
      </c>
      <c r="D168" s="4">
        <f t="shared" si="54"/>
        <v>22.700456700516643</v>
      </c>
      <c r="E168" s="6">
        <v>4.15978936</v>
      </c>
      <c r="F168" s="4">
        <f t="shared" si="55"/>
        <v>31.713513667552185</v>
      </c>
      <c r="G168" s="6">
        <v>4.5059</v>
      </c>
      <c r="H168" s="4">
        <f t="shared" si="56"/>
        <v>8.32038860736927</v>
      </c>
      <c r="I168" s="6">
        <v>4.787204999999999</v>
      </c>
      <c r="J168" s="4">
        <f t="shared" si="57"/>
        <v>6.243036907166154</v>
      </c>
      <c r="K168" s="6">
        <v>4.487920000000001</v>
      </c>
      <c r="L168" s="4">
        <f t="shared" si="58"/>
        <v>-6.251769038509913</v>
      </c>
      <c r="M168" s="6">
        <v>3.0707524999999998</v>
      </c>
      <c r="N168" s="4">
        <f t="shared" si="59"/>
        <v>-31.5773788302822</v>
      </c>
    </row>
    <row r="169" spans="1:14" ht="36" customHeight="1">
      <c r="A169" s="3" t="s">
        <v>3</v>
      </c>
      <c r="B169" s="6">
        <f>SUM(B160:B168)</f>
        <v>28616.2646999</v>
      </c>
      <c r="C169" s="6">
        <f>SUM(C160:C168)</f>
        <v>28108.400752150003</v>
      </c>
      <c r="D169" s="4">
        <f t="shared" si="54"/>
        <v>-1.77473878256295</v>
      </c>
      <c r="E169" s="6">
        <f>SUM(E160:E168)</f>
        <v>34879.23124593699</v>
      </c>
      <c r="F169" s="4">
        <f t="shared" si="55"/>
        <v>24.08828077232068</v>
      </c>
      <c r="G169" s="6">
        <f>SUM(G160:G168)</f>
        <v>36840.24420975299</v>
      </c>
      <c r="H169" s="4">
        <f t="shared" si="56"/>
        <v>5.622294109605509</v>
      </c>
      <c r="I169" s="6">
        <f>SUM(I160:I168)</f>
        <v>33248.36094644</v>
      </c>
      <c r="J169" s="4">
        <f t="shared" si="57"/>
        <v>-9.749889937923069</v>
      </c>
      <c r="K169" s="6">
        <f>SUM(K160:K168)</f>
        <v>41747.905462539995</v>
      </c>
      <c r="L169" s="4">
        <f t="shared" si="58"/>
        <v>25.563800061578874</v>
      </c>
      <c r="M169" s="6">
        <f>SUM(M160:M168)</f>
        <v>35340.37912759946</v>
      </c>
      <c r="N169" s="4">
        <f t="shared" si="59"/>
        <v>-15.348138460958118</v>
      </c>
    </row>
    <row r="170" spans="1:14" ht="36" customHeight="1">
      <c r="A170" s="3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36" customHeight="1">
      <c r="A171" s="3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36" customHeight="1">
      <c r="A172" s="244" t="s">
        <v>85</v>
      </c>
      <c r="B172" s="244"/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</row>
    <row r="173" spans="1:14" ht="36" customHeight="1">
      <c r="A173" s="244" t="s">
        <v>318</v>
      </c>
      <c r="B173" s="244"/>
      <c r="C173" s="244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</row>
    <row r="174" spans="1:14" ht="36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36" customHeight="1">
      <c r="B175" s="12"/>
      <c r="C175" s="12"/>
      <c r="D175" s="12" t="s">
        <v>59</v>
      </c>
      <c r="E175" s="12"/>
      <c r="F175" s="158" t="s">
        <v>59</v>
      </c>
      <c r="G175" s="12"/>
      <c r="H175" s="158" t="s">
        <v>59</v>
      </c>
      <c r="I175" s="12"/>
      <c r="J175" s="158" t="s">
        <v>59</v>
      </c>
      <c r="K175" s="12"/>
      <c r="L175" s="158" t="s">
        <v>59</v>
      </c>
      <c r="M175" s="12"/>
      <c r="N175" s="158" t="s">
        <v>0</v>
      </c>
    </row>
    <row r="176" spans="1:14" ht="36" customHeight="1">
      <c r="A176" s="3" t="s">
        <v>1</v>
      </c>
      <c r="B176" s="3">
        <v>2557</v>
      </c>
      <c r="C176" s="3">
        <v>2558</v>
      </c>
      <c r="D176" s="4" t="s">
        <v>2</v>
      </c>
      <c r="E176" s="3">
        <v>2559</v>
      </c>
      <c r="F176" s="4" t="s">
        <v>2</v>
      </c>
      <c r="G176" s="3">
        <v>2560</v>
      </c>
      <c r="H176" s="4" t="s">
        <v>2</v>
      </c>
      <c r="I176" s="3">
        <v>2561</v>
      </c>
      <c r="J176" s="4" t="s">
        <v>2</v>
      </c>
      <c r="K176" s="3">
        <v>2562</v>
      </c>
      <c r="L176" s="4" t="s">
        <v>2</v>
      </c>
      <c r="M176" s="3">
        <v>2563</v>
      </c>
      <c r="N176" s="4" t="s">
        <v>2</v>
      </c>
    </row>
    <row r="177" spans="1:14" ht="36" customHeight="1">
      <c r="A177" s="30" t="s">
        <v>4</v>
      </c>
      <c r="B177" s="32">
        <f aca="true" t="shared" si="60" ref="B177:C182">B23+B39+B56+B74+B91+B108+B125+B142+B160</f>
        <v>75056.55348944</v>
      </c>
      <c r="C177" s="32">
        <f t="shared" si="60"/>
        <v>79609.994192133</v>
      </c>
      <c r="D177" s="4">
        <f aca="true" t="shared" si="61" ref="D177:D186">(C177-B177)/B177*100</f>
        <v>6.06667971149733</v>
      </c>
      <c r="E177" s="32">
        <f aca="true" t="shared" si="62" ref="E177:E182">E23+E39+E56+E74+E91+E108+E125+E142+E160</f>
        <v>80471.21995322102</v>
      </c>
      <c r="F177" s="4">
        <f>(E177-C177)/C177*100</f>
        <v>1.0818060845595745</v>
      </c>
      <c r="G177" s="32">
        <f aca="true" t="shared" si="63" ref="G177:G182">G23+G39+G56+G74+G91+G108+G125+G142+G160</f>
        <v>77721.85994091</v>
      </c>
      <c r="H177" s="4">
        <f>(G177-E177)/E177*100</f>
        <v>-3.416575533351255</v>
      </c>
      <c r="I177" s="32">
        <f aca="true" t="shared" si="64" ref="I177:I182">I23+I39+I56+I74+I91+I108+I125+I142+I160</f>
        <v>77083.58273074</v>
      </c>
      <c r="J177" s="4">
        <f>(I177-G177)/G177*100</f>
        <v>-0.8212325472592421</v>
      </c>
      <c r="K177" s="32">
        <f aca="true" t="shared" si="65" ref="K177:K185">K23+K39+K56+K74+K91+K108+K125+K142+K160</f>
        <v>80708.57341316</v>
      </c>
      <c r="L177" s="4">
        <f>(K177-I177)/I177*100</f>
        <v>4.702675399873958</v>
      </c>
      <c r="M177" s="237">
        <f aca="true" t="shared" si="66" ref="M177:M185">M23+M39+M56+M74+M91+M108+M125+M142+M160</f>
        <v>83001.96938790997</v>
      </c>
      <c r="N177" s="4">
        <f>(M177-K177)/K177*100</f>
        <v>2.8415766476377957</v>
      </c>
    </row>
    <row r="178" spans="1:14" ht="36" customHeight="1">
      <c r="A178" s="30" t="s">
        <v>5</v>
      </c>
      <c r="B178" s="32">
        <f t="shared" si="60"/>
        <v>161051.508510239</v>
      </c>
      <c r="C178" s="32">
        <f t="shared" si="60"/>
        <v>160224.44806931</v>
      </c>
      <c r="D178" s="4">
        <f t="shared" si="61"/>
        <v>-0.5135378417622299</v>
      </c>
      <c r="E178" s="32">
        <f t="shared" si="62"/>
        <v>173409.444515225</v>
      </c>
      <c r="F178" s="4">
        <f aca="true" t="shared" si="67" ref="F178:F186">(E178-C178)/C178*100</f>
        <v>8.22907902307858</v>
      </c>
      <c r="G178" s="32">
        <f t="shared" si="63"/>
        <v>166377.097622019</v>
      </c>
      <c r="H178" s="4">
        <f aca="true" t="shared" si="68" ref="H178:H186">(G178-E178)/E178*100</f>
        <v>-4.055342494675126</v>
      </c>
      <c r="I178" s="32">
        <f t="shared" si="64"/>
        <v>180070.19264721</v>
      </c>
      <c r="J178" s="4">
        <f aca="true" t="shared" si="69" ref="J178:J186">(I178-G178)/G178*100</f>
        <v>8.230156205933717</v>
      </c>
      <c r="K178" s="32">
        <f t="shared" si="65"/>
        <v>196462.18490174</v>
      </c>
      <c r="L178" s="4">
        <f aca="true" t="shared" si="70" ref="L178:L186">(K178-I178)/I178*100</f>
        <v>9.103112521595877</v>
      </c>
      <c r="M178" s="237">
        <f t="shared" si="66"/>
        <v>170060.79734137</v>
      </c>
      <c r="N178" s="4">
        <f aca="true" t="shared" si="71" ref="N178:N186">(M178-K178)/K178*100</f>
        <v>-13.438406772058745</v>
      </c>
    </row>
    <row r="179" spans="1:14" ht="36" customHeight="1">
      <c r="A179" s="30" t="s">
        <v>6</v>
      </c>
      <c r="B179" s="32">
        <f t="shared" si="60"/>
        <v>0.07861367</v>
      </c>
      <c r="C179" s="32">
        <f t="shared" si="60"/>
        <v>0.61304489</v>
      </c>
      <c r="D179" s="4">
        <f t="shared" si="61"/>
        <v>679.8197056567897</v>
      </c>
      <c r="E179" s="32">
        <f t="shared" si="62"/>
        <v>0.1442293</v>
      </c>
      <c r="F179" s="4">
        <f t="shared" si="67"/>
        <v>-76.47328892995095</v>
      </c>
      <c r="G179" s="32">
        <f t="shared" si="63"/>
        <v>0.020181799999999996</v>
      </c>
      <c r="H179" s="4">
        <f t="shared" si="68"/>
        <v>-86.00714279276124</v>
      </c>
      <c r="I179" s="32">
        <f t="shared" si="64"/>
        <v>0.024989819999999992</v>
      </c>
      <c r="J179" s="4">
        <f t="shared" si="69"/>
        <v>23.823543985174748</v>
      </c>
      <c r="K179" s="230">
        <f t="shared" si="65"/>
        <v>0</v>
      </c>
      <c r="L179" s="4">
        <f t="shared" si="70"/>
        <v>-100</v>
      </c>
      <c r="M179" s="238">
        <f t="shared" si="66"/>
        <v>0</v>
      </c>
      <c r="N179" s="4" t="e">
        <f t="shared" si="71"/>
        <v>#DIV/0!</v>
      </c>
    </row>
    <row r="180" spans="1:14" ht="36" customHeight="1">
      <c r="A180" s="30" t="s">
        <v>7</v>
      </c>
      <c r="B180" s="32">
        <f t="shared" si="60"/>
        <v>114952.7478249</v>
      </c>
      <c r="C180" s="32">
        <f t="shared" si="60"/>
        <v>119052.69871079402</v>
      </c>
      <c r="D180" s="4">
        <f t="shared" si="61"/>
        <v>3.566640174743114</v>
      </c>
      <c r="E180" s="32">
        <f t="shared" si="62"/>
        <v>118702.51174272301</v>
      </c>
      <c r="F180" s="4">
        <f t="shared" si="67"/>
        <v>-0.29414450227767736</v>
      </c>
      <c r="G180" s="32">
        <f t="shared" si="63"/>
        <v>116012.43529108</v>
      </c>
      <c r="H180" s="4">
        <f t="shared" si="68"/>
        <v>-2.2662338076497646</v>
      </c>
      <c r="I180" s="32">
        <f t="shared" si="64"/>
        <v>117527.9475254</v>
      </c>
      <c r="J180" s="4">
        <f t="shared" si="69"/>
        <v>1.3063360238215176</v>
      </c>
      <c r="K180" s="32">
        <f t="shared" si="65"/>
        <v>118118.79673347001</v>
      </c>
      <c r="L180" s="4">
        <f t="shared" si="70"/>
        <v>0.5027308146790492</v>
      </c>
      <c r="M180" s="237">
        <f t="shared" si="66"/>
        <v>123550.12597055397</v>
      </c>
      <c r="N180" s="4">
        <f t="shared" si="71"/>
        <v>4.598192148316177</v>
      </c>
    </row>
    <row r="181" spans="1:14" ht="36" customHeight="1">
      <c r="A181" s="30" t="s">
        <v>8</v>
      </c>
      <c r="B181" s="32">
        <f t="shared" si="60"/>
        <v>7006.22986129</v>
      </c>
      <c r="C181" s="32">
        <f t="shared" si="60"/>
        <v>7356.33560881</v>
      </c>
      <c r="D181" s="4">
        <f t="shared" si="61"/>
        <v>4.997063391459118</v>
      </c>
      <c r="E181" s="32">
        <f t="shared" si="62"/>
        <v>7328.910356619</v>
      </c>
      <c r="F181" s="4">
        <f t="shared" si="67"/>
        <v>-0.37281132413474416</v>
      </c>
      <c r="G181" s="32">
        <f t="shared" si="63"/>
        <v>7594.531840824001</v>
      </c>
      <c r="H181" s="4">
        <f t="shared" si="68"/>
        <v>3.624297082104559</v>
      </c>
      <c r="I181" s="32">
        <f t="shared" si="64"/>
        <v>7946.28704296</v>
      </c>
      <c r="J181" s="4">
        <f t="shared" si="69"/>
        <v>4.631690399204827</v>
      </c>
      <c r="K181" s="32">
        <f t="shared" si="65"/>
        <v>8797.97296718</v>
      </c>
      <c r="L181" s="4">
        <f t="shared" si="70"/>
        <v>10.718036230198223</v>
      </c>
      <c r="M181" s="237">
        <f t="shared" si="66"/>
        <v>8303.079464690887</v>
      </c>
      <c r="N181" s="4">
        <f t="shared" si="71"/>
        <v>-5.625085509301582</v>
      </c>
    </row>
    <row r="182" spans="1:14" ht="36" customHeight="1">
      <c r="A182" s="30" t="s">
        <v>315</v>
      </c>
      <c r="B182" s="155">
        <f t="shared" si="60"/>
        <v>0</v>
      </c>
      <c r="C182" s="155">
        <f t="shared" si="60"/>
        <v>0</v>
      </c>
      <c r="D182" s="4" t="e">
        <f t="shared" si="61"/>
        <v>#DIV/0!</v>
      </c>
      <c r="E182" s="155">
        <f t="shared" si="62"/>
        <v>0</v>
      </c>
      <c r="F182" s="4" t="e">
        <f t="shared" si="67"/>
        <v>#DIV/0!</v>
      </c>
      <c r="G182" s="155">
        <f t="shared" si="63"/>
        <v>23.109650849999998</v>
      </c>
      <c r="H182" s="4" t="e">
        <f t="shared" si="68"/>
        <v>#DIV/0!</v>
      </c>
      <c r="I182" s="155">
        <f t="shared" si="64"/>
        <v>36.53812127</v>
      </c>
      <c r="J182" s="4">
        <f t="shared" si="69"/>
        <v>58.10763004236389</v>
      </c>
      <c r="K182" s="32">
        <f t="shared" si="65"/>
        <v>65.63741909</v>
      </c>
      <c r="L182" s="4">
        <f t="shared" si="70"/>
        <v>79.6409251722865</v>
      </c>
      <c r="M182" s="237">
        <f t="shared" si="66"/>
        <v>43.01467417</v>
      </c>
      <c r="N182" s="4">
        <f t="shared" si="71"/>
        <v>-34.46623166121201</v>
      </c>
    </row>
    <row r="183" spans="1:14" ht="36" customHeight="1">
      <c r="A183" s="30" t="s">
        <v>9</v>
      </c>
      <c r="B183" s="6">
        <v>0</v>
      </c>
      <c r="C183" s="6">
        <v>0</v>
      </c>
      <c r="D183" s="4" t="e">
        <f t="shared" si="61"/>
        <v>#DIV/0!</v>
      </c>
      <c r="E183" s="6">
        <v>0</v>
      </c>
      <c r="F183" s="4" t="e">
        <f t="shared" si="67"/>
        <v>#DIV/0!</v>
      </c>
      <c r="G183" s="6">
        <v>0</v>
      </c>
      <c r="H183" s="4" t="e">
        <f t="shared" si="68"/>
        <v>#DIV/0!</v>
      </c>
      <c r="I183" s="6">
        <v>0</v>
      </c>
      <c r="J183" s="4" t="e">
        <f t="shared" si="69"/>
        <v>#DIV/0!</v>
      </c>
      <c r="K183" s="230">
        <f t="shared" si="65"/>
        <v>0</v>
      </c>
      <c r="L183" s="4" t="e">
        <f t="shared" si="70"/>
        <v>#DIV/0!</v>
      </c>
      <c r="M183" s="239">
        <f t="shared" si="66"/>
        <v>0</v>
      </c>
      <c r="N183" s="4" t="e">
        <f t="shared" si="71"/>
        <v>#DIV/0!</v>
      </c>
    </row>
    <row r="184" spans="1:14" ht="36" customHeight="1">
      <c r="A184" s="30" t="s">
        <v>10</v>
      </c>
      <c r="B184" s="32">
        <f>B30+B46+B63+B81+B98+B115+B132+B149+B167</f>
        <v>1653.4214726799999</v>
      </c>
      <c r="C184" s="32">
        <f>C30+C46+C63+C81+C98+C115+C132+C149+C167</f>
        <v>1914.22687565</v>
      </c>
      <c r="D184" s="4">
        <f t="shared" si="61"/>
        <v>15.773679444676958</v>
      </c>
      <c r="E184" s="32">
        <f>E30+E46+E63+E81+E98+E115+E132+E149+E167</f>
        <v>2169.9979225500006</v>
      </c>
      <c r="F184" s="4">
        <f t="shared" si="67"/>
        <v>13.36158478148784</v>
      </c>
      <c r="G184" s="32">
        <f>G30+G46+G63+G81+G98+G115+G132+G149+G167</f>
        <v>2297.15597604</v>
      </c>
      <c r="H184" s="4">
        <f t="shared" si="68"/>
        <v>5.859823743083308</v>
      </c>
      <c r="I184" s="32">
        <f>I30+I46+I63+I81+I98+I115+I132+I149+I167</f>
        <v>2331.70929033</v>
      </c>
      <c r="J184" s="4">
        <f t="shared" si="69"/>
        <v>1.5041779770464405</v>
      </c>
      <c r="K184" s="32">
        <f t="shared" si="65"/>
        <v>2562.1570860499996</v>
      </c>
      <c r="L184" s="4">
        <f t="shared" si="70"/>
        <v>9.883213000681792</v>
      </c>
      <c r="M184" s="237">
        <f t="shared" si="66"/>
        <v>2587.62616779</v>
      </c>
      <c r="N184" s="4">
        <f t="shared" si="71"/>
        <v>0.9940484086112559</v>
      </c>
    </row>
    <row r="185" spans="1:14" ht="36" customHeight="1">
      <c r="A185" s="30" t="s">
        <v>11</v>
      </c>
      <c r="B185" s="32">
        <f>B31+B47+B64+B82+B99+B116+B133+B150+B168</f>
        <v>30.76620525</v>
      </c>
      <c r="C185" s="32">
        <f>C31+C47+C64+C82+C99+C116+C133+C150+C168</f>
        <v>31.45805879</v>
      </c>
      <c r="D185" s="4">
        <f t="shared" si="61"/>
        <v>2.248745122702451</v>
      </c>
      <c r="E185" s="32">
        <f>E31+E47+E64+E82+E99+E116+E133+E150+E168</f>
        <v>43.95169525</v>
      </c>
      <c r="F185" s="4">
        <f t="shared" si="67"/>
        <v>39.71521746908147</v>
      </c>
      <c r="G185" s="32">
        <f>G31+G47+G64+G82+G99+G116+G133+G150+G168</f>
        <v>42.60018151</v>
      </c>
      <c r="H185" s="4">
        <f t="shared" si="68"/>
        <v>-3.0749979774670955</v>
      </c>
      <c r="I185" s="32">
        <f>I31+I47+I64+I82+I99+I116+I133+I150+I168</f>
        <v>43.628040569999996</v>
      </c>
      <c r="J185" s="4">
        <f t="shared" si="69"/>
        <v>2.4128044143631566</v>
      </c>
      <c r="K185" s="32">
        <f t="shared" si="65"/>
        <v>42.50426324</v>
      </c>
      <c r="L185" s="4">
        <f t="shared" si="70"/>
        <v>-2.5758143508575086</v>
      </c>
      <c r="M185" s="237">
        <f t="shared" si="66"/>
        <v>31.93106812</v>
      </c>
      <c r="N185" s="4">
        <f t="shared" si="71"/>
        <v>-24.875610854136056</v>
      </c>
    </row>
    <row r="186" spans="1:14" ht="36" customHeight="1">
      <c r="A186" s="3" t="s">
        <v>3</v>
      </c>
      <c r="B186" s="32">
        <f>SUM(B177:B185)</f>
        <v>359751.305977469</v>
      </c>
      <c r="C186" s="32">
        <f>SUM(C177:C185)</f>
        <v>368189.77456037706</v>
      </c>
      <c r="D186" s="4">
        <f t="shared" si="61"/>
        <v>2.345639457786023</v>
      </c>
      <c r="E186" s="32">
        <f>SUM(E177:E185)</f>
        <v>382126.1804148881</v>
      </c>
      <c r="F186" s="4">
        <f t="shared" si="67"/>
        <v>3.78511485582435</v>
      </c>
      <c r="G186" s="32">
        <f>SUM(G177:G185)</f>
        <v>370068.810685033</v>
      </c>
      <c r="H186" s="4">
        <f t="shared" si="68"/>
        <v>-3.15533725450687</v>
      </c>
      <c r="I186" s="32">
        <f>SUM(I177:I185)</f>
        <v>385039.9103883</v>
      </c>
      <c r="J186" s="4">
        <f t="shared" si="69"/>
        <v>4.04549080360328</v>
      </c>
      <c r="K186" s="32">
        <f>SUM(K177:K185)</f>
        <v>406757.82678393007</v>
      </c>
      <c r="L186" s="4">
        <f t="shared" si="70"/>
        <v>5.640432539506943</v>
      </c>
      <c r="M186" s="237">
        <f>SUM(M177:M185)</f>
        <v>387578.54407460475</v>
      </c>
      <c r="N186" s="4">
        <f t="shared" si="71"/>
        <v>-4.715160089473425</v>
      </c>
    </row>
  </sheetData>
  <sheetProtection/>
  <mergeCells count="22">
    <mergeCell ref="A51:N51"/>
    <mergeCell ref="A52:N52"/>
    <mergeCell ref="A137:N137"/>
    <mergeCell ref="A138:N138"/>
    <mergeCell ref="A155:N155"/>
    <mergeCell ref="A156:N156"/>
    <mergeCell ref="A69:N69"/>
    <mergeCell ref="A70:N70"/>
    <mergeCell ref="A172:N172"/>
    <mergeCell ref="A173:N173"/>
    <mergeCell ref="A86:N86"/>
    <mergeCell ref="A87:N87"/>
    <mergeCell ref="A103:N103"/>
    <mergeCell ref="A104:N104"/>
    <mergeCell ref="A120:N120"/>
    <mergeCell ref="A121:N121"/>
    <mergeCell ref="A1:N1"/>
    <mergeCell ref="A2:N2"/>
    <mergeCell ref="A18:N18"/>
    <mergeCell ref="A19:N19"/>
    <mergeCell ref="A35:N35"/>
    <mergeCell ref="A36:N36"/>
  </mergeCells>
  <printOptions horizontalCentered="1"/>
  <pageMargins left="0.1968503937007874" right="0" top="0.23" bottom="0.1968503937007874" header="0.23" footer="0.1968503937007874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1"/>
  <sheetViews>
    <sheetView zoomScale="68" zoomScaleNormal="68" zoomScalePageLayoutView="0" workbookViewId="0" topLeftCell="A1">
      <selection activeCell="M79" sqref="M79"/>
    </sheetView>
  </sheetViews>
  <sheetFormatPr defaultColWidth="9.140625" defaultRowHeight="32.25" customHeight="1"/>
  <cols>
    <col min="1" max="1" width="30.421875" style="2" customWidth="1"/>
    <col min="2" max="2" width="16.7109375" style="2" customWidth="1"/>
    <col min="3" max="3" width="16.28125" style="2" customWidth="1"/>
    <col min="4" max="4" width="15.28125" style="2" customWidth="1"/>
    <col min="5" max="5" width="16.00390625" style="2" customWidth="1"/>
    <col min="6" max="6" width="17.28125" style="2" customWidth="1"/>
    <col min="7" max="7" width="16.28125" style="2" customWidth="1"/>
    <col min="8" max="8" width="17.28125" style="2" customWidth="1"/>
    <col min="9" max="9" width="16.28125" style="2" customWidth="1"/>
    <col min="10" max="10" width="17.28125" style="2" customWidth="1"/>
    <col min="11" max="11" width="16.28125" style="2" customWidth="1"/>
    <col min="12" max="12" width="17.28125" style="2" customWidth="1"/>
    <col min="13" max="13" width="16.28125" style="2" customWidth="1"/>
    <col min="14" max="14" width="17.28125" style="2" customWidth="1"/>
    <col min="15" max="16384" width="9.140625" style="2" customWidth="1"/>
  </cols>
  <sheetData>
    <row r="1" spans="1:14" ht="35.25" customHeight="1">
      <c r="A1" s="244" t="s">
        <v>86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5.25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41.25" customHeight="1">
      <c r="B4" s="214"/>
      <c r="D4" s="2" t="s">
        <v>59</v>
      </c>
      <c r="F4" s="157" t="s">
        <v>59</v>
      </c>
      <c r="H4" s="157" t="s">
        <v>59</v>
      </c>
      <c r="J4" s="157" t="s">
        <v>59</v>
      </c>
      <c r="L4" s="157" t="s">
        <v>59</v>
      </c>
      <c r="N4" s="157" t="s">
        <v>0</v>
      </c>
    </row>
    <row r="5" spans="1:14" ht="41.25" customHeight="1">
      <c r="A5" s="3" t="s">
        <v>58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  <c r="M5" s="3">
        <v>2563</v>
      </c>
      <c r="N5" s="4" t="s">
        <v>2</v>
      </c>
    </row>
    <row r="6" spans="1:14" ht="41.25" customHeight="1">
      <c r="A6" s="5" t="s">
        <v>90</v>
      </c>
      <c r="B6" s="6">
        <f>B33</f>
        <v>51969.98035456999</v>
      </c>
      <c r="C6" s="6">
        <f>C33</f>
        <v>51252.37319972</v>
      </c>
      <c r="D6" s="4">
        <f aca="true" t="shared" si="0" ref="D6:D18">(C6-B6)/B6*100</f>
        <v>-1.3808109026673636</v>
      </c>
      <c r="E6" s="6">
        <f>E33</f>
        <v>53267.39012258</v>
      </c>
      <c r="F6" s="4">
        <f>(E6-C6)/C6*100</f>
        <v>3.9315582812290284</v>
      </c>
      <c r="G6" s="6">
        <f>G33</f>
        <v>51166.30056222</v>
      </c>
      <c r="H6" s="4">
        <f>(G6-E6)/E6*100</f>
        <v>-3.944419945345417</v>
      </c>
      <c r="I6" s="6">
        <f>I33</f>
        <v>58835.36579650001</v>
      </c>
      <c r="J6" s="4">
        <f>(I6-G6)/G6*100</f>
        <v>14.988508354154234</v>
      </c>
      <c r="K6" s="6">
        <f>K33</f>
        <v>62754.33872711</v>
      </c>
      <c r="L6" s="4">
        <f>(K6-I6)/I6*100</f>
        <v>6.660913682707352</v>
      </c>
      <c r="M6" s="6">
        <f>M33</f>
        <v>57977.281976855265</v>
      </c>
      <c r="N6" s="4">
        <f>(M6-K6)/K6*100</f>
        <v>-7.612313104003814</v>
      </c>
    </row>
    <row r="7" spans="1:14" ht="41.25" customHeight="1">
      <c r="A7" s="5" t="s">
        <v>91</v>
      </c>
      <c r="B7" s="6">
        <f>B49</f>
        <v>14514.320354810001</v>
      </c>
      <c r="C7" s="6">
        <f>C49</f>
        <v>15255.594146540001</v>
      </c>
      <c r="D7" s="4">
        <f t="shared" si="0"/>
        <v>5.10718913189996</v>
      </c>
      <c r="E7" s="6">
        <f>E49</f>
        <v>20984.794710719998</v>
      </c>
      <c r="F7" s="4">
        <f aca="true" t="shared" si="1" ref="F7:F18">(E7-C7)/C7*100</f>
        <v>37.55475210697966</v>
      </c>
      <c r="G7" s="6">
        <f>G49</f>
        <v>32019.740353909998</v>
      </c>
      <c r="H7" s="4">
        <f aca="true" t="shared" si="2" ref="H7:H18">(G7-E7)/E7*100</f>
        <v>52.58543528926134</v>
      </c>
      <c r="I7" s="6">
        <f>I49</f>
        <v>24507.29459665</v>
      </c>
      <c r="J7" s="4">
        <f aca="true" t="shared" si="3" ref="J7:J18">(I7-G7)/G7*100</f>
        <v>-23.461919660265565</v>
      </c>
      <c r="K7" s="6">
        <f>K49</f>
        <v>23483.93262442</v>
      </c>
      <c r="L7" s="4">
        <f aca="true" t="shared" si="4" ref="L7:L18">(K7-I7)/I7*100</f>
        <v>-4.175744361313101</v>
      </c>
      <c r="M7" s="6">
        <f>M49</f>
        <v>24406.82192208045</v>
      </c>
      <c r="N7" s="4">
        <f aca="true" t="shared" si="5" ref="N7:N18">(M7-K7)/K7*100</f>
        <v>3.929875427681885</v>
      </c>
    </row>
    <row r="8" spans="1:14" ht="41.25" customHeight="1">
      <c r="A8" s="5" t="s">
        <v>94</v>
      </c>
      <c r="B8" s="6">
        <f>B65</f>
        <v>9365.339059980002</v>
      </c>
      <c r="C8" s="6">
        <f>C65</f>
        <v>8936.390981479999</v>
      </c>
      <c r="D8" s="4">
        <f t="shared" si="0"/>
        <v>-4.58016603299485</v>
      </c>
      <c r="E8" s="6">
        <f>E65</f>
        <v>11298.096874870002</v>
      </c>
      <c r="F8" s="4">
        <f t="shared" si="1"/>
        <v>26.427960664259892</v>
      </c>
      <c r="G8" s="6">
        <f>G65</f>
        <v>10836.295012530001</v>
      </c>
      <c r="H8" s="4">
        <f t="shared" si="2"/>
        <v>-4.087430542104587</v>
      </c>
      <c r="I8" s="6">
        <f>I65</f>
        <v>11283.395186969996</v>
      </c>
      <c r="J8" s="4">
        <f t="shared" si="3"/>
        <v>4.125950557113967</v>
      </c>
      <c r="K8" s="6">
        <f>K65</f>
        <v>11912.652502300001</v>
      </c>
      <c r="L8" s="4">
        <f t="shared" si="4"/>
        <v>5.576843715060768</v>
      </c>
      <c r="M8" s="6">
        <f>M65</f>
        <v>11876.827486699543</v>
      </c>
      <c r="N8" s="4">
        <f t="shared" si="5"/>
        <v>-0.30073080360180937</v>
      </c>
    </row>
    <row r="9" spans="1:14" ht="41.25" customHeight="1">
      <c r="A9" s="5" t="s">
        <v>95</v>
      </c>
      <c r="B9" s="6">
        <f>B81</f>
        <v>55608.50427966999</v>
      </c>
      <c r="C9" s="6">
        <f>C81</f>
        <v>55258.1853313</v>
      </c>
      <c r="D9" s="4">
        <f t="shared" si="0"/>
        <v>-0.6299736936065434</v>
      </c>
      <c r="E9" s="6">
        <f>E81</f>
        <v>59040.90281229</v>
      </c>
      <c r="F9" s="4">
        <f t="shared" si="1"/>
        <v>6.84553330571886</v>
      </c>
      <c r="G9" s="6">
        <f>G81</f>
        <v>67853.24971451</v>
      </c>
      <c r="H9" s="4">
        <f t="shared" si="2"/>
        <v>14.925833587330617</v>
      </c>
      <c r="I9" s="6">
        <f>I81</f>
        <v>71207.91812491004</v>
      </c>
      <c r="J9" s="4">
        <f t="shared" si="3"/>
        <v>4.944005518548738</v>
      </c>
      <c r="K9" s="6">
        <f>K81</f>
        <v>66619.60748788</v>
      </c>
      <c r="L9" s="4">
        <f t="shared" si="4"/>
        <v>-6.443539929058745</v>
      </c>
      <c r="M9" s="6">
        <f>M81</f>
        <v>60917.52306666252</v>
      </c>
      <c r="N9" s="4">
        <f t="shared" si="5"/>
        <v>-8.559168443396862</v>
      </c>
    </row>
    <row r="10" spans="1:14" ht="41.25" customHeight="1">
      <c r="A10" s="5" t="s">
        <v>96</v>
      </c>
      <c r="B10" s="6">
        <f>B97</f>
        <v>46361.50213348</v>
      </c>
      <c r="C10" s="6">
        <f>C97</f>
        <v>45723.293112039995</v>
      </c>
      <c r="D10" s="4">
        <f t="shared" si="0"/>
        <v>-1.3765926298128253</v>
      </c>
      <c r="E10" s="6">
        <f>E97</f>
        <v>45098.839263049995</v>
      </c>
      <c r="F10" s="4">
        <f t="shared" si="1"/>
        <v>-1.365723696803386</v>
      </c>
      <c r="G10" s="6">
        <f>G97</f>
        <v>45184.25889902</v>
      </c>
      <c r="H10" s="4">
        <f t="shared" si="2"/>
        <v>0.18940539793447084</v>
      </c>
      <c r="I10" s="6">
        <f>I97</f>
        <v>47512.559239</v>
      </c>
      <c r="J10" s="4">
        <f t="shared" si="3"/>
        <v>5.152901467706707</v>
      </c>
      <c r="K10" s="6">
        <f>K97</f>
        <v>51773.54017378</v>
      </c>
      <c r="L10" s="4">
        <f t="shared" si="4"/>
        <v>8.968114963764005</v>
      </c>
      <c r="M10" s="6">
        <f>M97</f>
        <v>46634.4687790549</v>
      </c>
      <c r="N10" s="4">
        <f t="shared" si="5"/>
        <v>-9.926057552710509</v>
      </c>
    </row>
    <row r="11" spans="1:14" ht="41.25" customHeight="1">
      <c r="A11" s="5" t="s">
        <v>97</v>
      </c>
      <c r="B11" s="6">
        <f>B113</f>
        <v>7803.777472549999</v>
      </c>
      <c r="C11" s="6">
        <f>C113</f>
        <v>8335.94749499</v>
      </c>
      <c r="D11" s="4">
        <f t="shared" si="0"/>
        <v>6.819390023766346</v>
      </c>
      <c r="E11" s="6">
        <f>E113</f>
        <v>8694.674237270001</v>
      </c>
      <c r="F11" s="4">
        <f t="shared" si="1"/>
        <v>4.303370942482547</v>
      </c>
      <c r="G11" s="6">
        <f>G113</f>
        <v>10178.587071250002</v>
      </c>
      <c r="H11" s="4">
        <f t="shared" si="2"/>
        <v>17.06691698257263</v>
      </c>
      <c r="I11" s="6">
        <f>I113</f>
        <v>10905.131607569998</v>
      </c>
      <c r="J11" s="4">
        <f t="shared" si="3"/>
        <v>7.137970439651318</v>
      </c>
      <c r="K11" s="6">
        <f>K113</f>
        <v>10327.592283080001</v>
      </c>
      <c r="L11" s="4">
        <f t="shared" si="4"/>
        <v>-5.2960325952333065</v>
      </c>
      <c r="M11" s="6">
        <f>M113</f>
        <v>10385.297248223273</v>
      </c>
      <c r="N11" s="4">
        <f t="shared" si="5"/>
        <v>0.5587455774935213</v>
      </c>
    </row>
    <row r="12" spans="1:14" ht="41.25" customHeight="1">
      <c r="A12" s="5" t="s">
        <v>98</v>
      </c>
      <c r="B12" s="6">
        <f>B130</f>
        <v>8506.01020367</v>
      </c>
      <c r="C12" s="6">
        <f>C130</f>
        <v>10508.6672864</v>
      </c>
      <c r="D12" s="4">
        <f t="shared" si="0"/>
        <v>23.54402398748516</v>
      </c>
      <c r="E12" s="6">
        <f>E130</f>
        <v>10584.313921149998</v>
      </c>
      <c r="F12" s="4">
        <f t="shared" si="1"/>
        <v>0.7198499361369891</v>
      </c>
      <c r="G12" s="6">
        <f>G130</f>
        <v>11543.704952790002</v>
      </c>
      <c r="H12" s="4">
        <f t="shared" si="2"/>
        <v>9.064272269201219</v>
      </c>
      <c r="I12" s="6">
        <f>I130</f>
        <v>12611.212949050001</v>
      </c>
      <c r="J12" s="4">
        <f t="shared" si="3"/>
        <v>9.247533617896158</v>
      </c>
      <c r="K12" s="6">
        <f>K130</f>
        <v>12408.78356508</v>
      </c>
      <c r="L12" s="4">
        <f t="shared" si="4"/>
        <v>-1.6051539593203785</v>
      </c>
      <c r="M12" s="6">
        <f>M130</f>
        <v>11978.209857027363</v>
      </c>
      <c r="N12" s="4">
        <f t="shared" si="5"/>
        <v>-3.469910695068698</v>
      </c>
    </row>
    <row r="13" spans="1:14" ht="41.25" customHeight="1">
      <c r="A13" s="5" t="s">
        <v>193</v>
      </c>
      <c r="B13" s="6">
        <f>B146</f>
        <v>12958.639611139999</v>
      </c>
      <c r="C13" s="6">
        <f>C146</f>
        <v>13766.79360648</v>
      </c>
      <c r="D13" s="4">
        <f t="shared" si="0"/>
        <v>6.236410762170317</v>
      </c>
      <c r="E13" s="6">
        <f>E146</f>
        <v>13654.556173010002</v>
      </c>
      <c r="F13" s="4">
        <f t="shared" si="1"/>
        <v>-0.815276502853708</v>
      </c>
      <c r="G13" s="6">
        <f>G146</f>
        <v>13939.341802469999</v>
      </c>
      <c r="H13" s="4">
        <f t="shared" si="2"/>
        <v>2.085645449413527</v>
      </c>
      <c r="I13" s="6">
        <f>I146</f>
        <v>15472.533152779997</v>
      </c>
      <c r="J13" s="4">
        <f t="shared" si="3"/>
        <v>10.999022565314547</v>
      </c>
      <c r="K13" s="6">
        <f>K146</f>
        <v>16408.495811389996</v>
      </c>
      <c r="L13" s="4">
        <f t="shared" si="4"/>
        <v>6.049188257462749</v>
      </c>
      <c r="M13" s="6">
        <f>M146</f>
        <v>15616.918273888172</v>
      </c>
      <c r="N13" s="4">
        <f t="shared" si="5"/>
        <v>-4.824193189922676</v>
      </c>
    </row>
    <row r="14" spans="1:14" ht="41.25" customHeight="1">
      <c r="A14" s="5" t="s">
        <v>194</v>
      </c>
      <c r="B14" s="6">
        <f>B163</f>
        <v>14475.85601718</v>
      </c>
      <c r="C14" s="6">
        <f>C163</f>
        <v>15558.273854069997</v>
      </c>
      <c r="D14" s="4">
        <f t="shared" si="0"/>
        <v>7.477401236965744</v>
      </c>
      <c r="E14" s="6">
        <f>E163</f>
        <v>14891.10449531</v>
      </c>
      <c r="F14" s="4">
        <f t="shared" si="1"/>
        <v>-4.288196524998608</v>
      </c>
      <c r="G14" s="6">
        <f>G163</f>
        <v>15536.3718779</v>
      </c>
      <c r="H14" s="4">
        <f t="shared" si="2"/>
        <v>4.333240578583189</v>
      </c>
      <c r="I14" s="6">
        <f>I163</f>
        <v>15714.634212169998</v>
      </c>
      <c r="J14" s="4">
        <f t="shared" si="3"/>
        <v>1.147387148498753</v>
      </c>
      <c r="K14" s="6">
        <f>K163</f>
        <v>16931.189626049996</v>
      </c>
      <c r="L14" s="4">
        <f t="shared" si="4"/>
        <v>7.741544584842148</v>
      </c>
      <c r="M14" s="6">
        <f>M163</f>
        <v>16165.21380660836</v>
      </c>
      <c r="N14" s="4">
        <f t="shared" si="5"/>
        <v>-4.524051979567461</v>
      </c>
    </row>
    <row r="15" spans="1:14" ht="41.25" customHeight="1">
      <c r="A15" s="5" t="s">
        <v>195</v>
      </c>
      <c r="B15" s="6">
        <f>B180</f>
        <v>12289.604252658999</v>
      </c>
      <c r="C15" s="6">
        <f>C180</f>
        <v>12279.95718913</v>
      </c>
      <c r="D15" s="4">
        <f t="shared" si="0"/>
        <v>-0.07849775575085413</v>
      </c>
      <c r="E15" s="6">
        <f>E180</f>
        <v>13482.50030727</v>
      </c>
      <c r="F15" s="4">
        <f t="shared" si="1"/>
        <v>9.792730541475093</v>
      </c>
      <c r="G15" s="6">
        <f>G180</f>
        <v>13725.8498396</v>
      </c>
      <c r="H15" s="4">
        <f t="shared" si="2"/>
        <v>1.8049288098200975</v>
      </c>
      <c r="I15" s="6">
        <f>I180</f>
        <v>14737.40478351</v>
      </c>
      <c r="J15" s="4">
        <f t="shared" si="3"/>
        <v>7.369707200144326</v>
      </c>
      <c r="K15" s="6">
        <f>K180</f>
        <v>15604.542636209999</v>
      </c>
      <c r="L15" s="4">
        <f t="shared" si="4"/>
        <v>5.883925056264038</v>
      </c>
      <c r="M15" s="6">
        <f>M180</f>
        <v>14634.087230521907</v>
      </c>
      <c r="N15" s="4">
        <f t="shared" si="5"/>
        <v>-6.219057029176691</v>
      </c>
    </row>
    <row r="16" spans="1:14" ht="41.25" customHeight="1">
      <c r="A16" s="5" t="s">
        <v>196</v>
      </c>
      <c r="B16" s="6">
        <f>B196</f>
        <v>7027.512057249999</v>
      </c>
      <c r="C16" s="6">
        <f>C196</f>
        <v>7569.9990313200005</v>
      </c>
      <c r="D16" s="4">
        <f t="shared" si="0"/>
        <v>7.719474113322078</v>
      </c>
      <c r="E16" s="6">
        <f>E196</f>
        <v>7925.172225660001</v>
      </c>
      <c r="F16" s="4">
        <f t="shared" si="1"/>
        <v>4.691852573170905</v>
      </c>
      <c r="G16" s="6">
        <f>G196</f>
        <v>8246.03096209</v>
      </c>
      <c r="H16" s="4">
        <f t="shared" si="2"/>
        <v>4.048602696495713</v>
      </c>
      <c r="I16" s="6">
        <f>I196</f>
        <v>8743.369263909999</v>
      </c>
      <c r="J16" s="4">
        <f t="shared" si="3"/>
        <v>6.031244657053111</v>
      </c>
      <c r="K16" s="6">
        <f>K196</f>
        <v>9464.03971685</v>
      </c>
      <c r="L16" s="4">
        <f t="shared" si="4"/>
        <v>8.242479886040183</v>
      </c>
      <c r="M16" s="6">
        <f>M196</f>
        <v>9271.227216941179</v>
      </c>
      <c r="N16" s="4">
        <f t="shared" si="5"/>
        <v>-2.037317104296735</v>
      </c>
    </row>
    <row r="17" spans="1:14" ht="41.25" customHeight="1">
      <c r="A17" s="5" t="s">
        <v>197</v>
      </c>
      <c r="B17" s="6">
        <f>B213</f>
        <v>19498.33195128</v>
      </c>
      <c r="C17" s="6">
        <f>C213</f>
        <v>20134.800156991005</v>
      </c>
      <c r="D17" s="4">
        <f t="shared" si="0"/>
        <v>3.264218740871431</v>
      </c>
      <c r="E17" s="6">
        <f>E213</f>
        <v>21424.78633233</v>
      </c>
      <c r="F17" s="4">
        <f t="shared" si="1"/>
        <v>6.406749335881042</v>
      </c>
      <c r="G17" s="6">
        <f>G213</f>
        <v>22799.995566660004</v>
      </c>
      <c r="H17" s="4">
        <f t="shared" si="2"/>
        <v>6.418776892326866</v>
      </c>
      <c r="I17" s="6">
        <f>I213</f>
        <v>23791.85509417</v>
      </c>
      <c r="J17" s="4">
        <f t="shared" si="3"/>
        <v>4.350261931455702</v>
      </c>
      <c r="K17" s="6">
        <f>K213</f>
        <v>24769.027361880002</v>
      </c>
      <c r="L17" s="4">
        <f t="shared" si="4"/>
        <v>4.10717139896102</v>
      </c>
      <c r="M17" s="6">
        <f>M213</f>
        <v>26307.769325911817</v>
      </c>
      <c r="N17" s="4">
        <f t="shared" si="5"/>
        <v>6.212363293683334</v>
      </c>
    </row>
    <row r="18" spans="1:14" ht="41.25" customHeight="1">
      <c r="A18" s="3" t="s">
        <v>92</v>
      </c>
      <c r="B18" s="6">
        <f>SUM(B6:B17)</f>
        <v>260379.377748239</v>
      </c>
      <c r="C18" s="6">
        <f>SUM(C6:C17)</f>
        <v>264580.275390461</v>
      </c>
      <c r="D18" s="4">
        <f t="shared" si="0"/>
        <v>1.6133757129890218</v>
      </c>
      <c r="E18" s="6">
        <f>SUM(E6:E17)</f>
        <v>280347.13147551</v>
      </c>
      <c r="F18" s="4">
        <f t="shared" si="1"/>
        <v>5.959195583185728</v>
      </c>
      <c r="G18" s="6">
        <f>SUM(G6:G17)</f>
        <v>303029.72661495</v>
      </c>
      <c r="H18" s="4">
        <f t="shared" si="2"/>
        <v>8.090896104432383</v>
      </c>
      <c r="I18" s="6">
        <f>SUM(I6:I17)</f>
        <v>315322.67400719004</v>
      </c>
      <c r="J18" s="4">
        <f t="shared" si="3"/>
        <v>4.056680355937587</v>
      </c>
      <c r="K18" s="6">
        <f>SUM(K6:K17)</f>
        <v>322457.74251603</v>
      </c>
      <c r="L18" s="4">
        <f t="shared" si="4"/>
        <v>2.2627832049519023</v>
      </c>
      <c r="M18" s="6">
        <f>SUM(M6:M17)</f>
        <v>306171.6461904748</v>
      </c>
      <c r="N18" s="4">
        <f t="shared" si="5"/>
        <v>-5.0506141358182965</v>
      </c>
    </row>
    <row r="19" spans="1:14" ht="41.25" customHeight="1">
      <c r="A19" s="194"/>
      <c r="B19" s="195"/>
      <c r="C19" s="195"/>
      <c r="D19" s="26"/>
      <c r="E19" s="195"/>
      <c r="F19" s="26"/>
      <c r="G19" s="195"/>
      <c r="H19" s="26"/>
      <c r="I19" s="195"/>
      <c r="J19" s="26"/>
      <c r="K19" s="195"/>
      <c r="L19" s="26"/>
      <c r="M19" s="195"/>
      <c r="N19" s="26"/>
    </row>
    <row r="20" spans="1:14" ht="39.75" customHeight="1">
      <c r="A20" s="245" t="s">
        <v>198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</row>
    <row r="21" spans="1:14" ht="42" customHeight="1">
      <c r="A21" s="244" t="s">
        <v>318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</row>
    <row r="22" spans="1:14" ht="41.25" customHeight="1">
      <c r="A22" s="27" t="s">
        <v>59</v>
      </c>
      <c r="B22" s="214"/>
      <c r="D22" s="2" t="s">
        <v>59</v>
      </c>
      <c r="F22" s="157" t="s">
        <v>59</v>
      </c>
      <c r="H22" s="157" t="s">
        <v>59</v>
      </c>
      <c r="J22" s="157" t="s">
        <v>59</v>
      </c>
      <c r="L22" s="157" t="s">
        <v>59</v>
      </c>
      <c r="N22" s="157" t="s">
        <v>0</v>
      </c>
    </row>
    <row r="23" spans="1:14" ht="37.5" customHeight="1">
      <c r="A23" s="3" t="s">
        <v>1</v>
      </c>
      <c r="B23" s="3">
        <v>2557</v>
      </c>
      <c r="C23" s="3">
        <v>2558</v>
      </c>
      <c r="D23" s="4" t="s">
        <v>2</v>
      </c>
      <c r="E23" s="3">
        <v>2559</v>
      </c>
      <c r="F23" s="4" t="s">
        <v>2</v>
      </c>
      <c r="G23" s="3">
        <v>2560</v>
      </c>
      <c r="H23" s="4" t="s">
        <v>2</v>
      </c>
      <c r="I23" s="3">
        <v>2561</v>
      </c>
      <c r="J23" s="4" t="s">
        <v>2</v>
      </c>
      <c r="K23" s="3">
        <v>2562</v>
      </c>
      <c r="L23" s="4" t="s">
        <v>2</v>
      </c>
      <c r="M23" s="3">
        <v>2563</v>
      </c>
      <c r="N23" s="4" t="s">
        <v>2</v>
      </c>
    </row>
    <row r="24" spans="1:14" ht="37.5" customHeight="1">
      <c r="A24" s="5" t="s">
        <v>4</v>
      </c>
      <c r="B24" s="6">
        <v>9447.90459736</v>
      </c>
      <c r="C24" s="6">
        <v>10555.64326629</v>
      </c>
      <c r="D24" s="4">
        <f aca="true" t="shared" si="6" ref="D24:D33">(C24-B24)/B24*100</f>
        <v>11.72470210208867</v>
      </c>
      <c r="E24" s="6">
        <v>11241.35913504</v>
      </c>
      <c r="F24" s="4">
        <f aca="true" t="shared" si="7" ref="F24:F33">(E24-C24)/C24*100</f>
        <v>6.496201618899618</v>
      </c>
      <c r="G24" s="6">
        <v>10345.779268119999</v>
      </c>
      <c r="H24" s="4">
        <f aca="true" t="shared" si="8" ref="H24:H33">(G24-E24)/E24*100</f>
        <v>-7.966829065432349</v>
      </c>
      <c r="I24" s="6">
        <v>12014.86582406</v>
      </c>
      <c r="J24" s="4">
        <f aca="true" t="shared" si="9" ref="J24:J33">(I24-G24)/G24*100</f>
        <v>16.133019202170757</v>
      </c>
      <c r="K24" s="6">
        <v>12946.94173914</v>
      </c>
      <c r="L24" s="4">
        <f aca="true" t="shared" si="10" ref="L24:L33">(K24-I24)/I24*100</f>
        <v>7.757688922447227</v>
      </c>
      <c r="M24" s="6">
        <v>13080.435837979994</v>
      </c>
      <c r="N24" s="4">
        <f aca="true" t="shared" si="11" ref="N24:N33">(M24-K24)/K24*100</f>
        <v>1.031085962458817</v>
      </c>
    </row>
    <row r="25" spans="1:14" ht="37.5" customHeight="1">
      <c r="A25" s="5" t="s">
        <v>5</v>
      </c>
      <c r="B25" s="6">
        <v>26264.85549471</v>
      </c>
      <c r="C25" s="6">
        <v>24045.90840362</v>
      </c>
      <c r="D25" s="4">
        <f t="shared" si="6"/>
        <v>-8.448350654496904</v>
      </c>
      <c r="E25" s="6">
        <v>26116.81367357</v>
      </c>
      <c r="F25" s="4">
        <f t="shared" si="7"/>
        <v>8.612297922744453</v>
      </c>
      <c r="G25" s="6">
        <v>25096.293272349998</v>
      </c>
      <c r="H25" s="4">
        <f t="shared" si="8"/>
        <v>-3.9075226173273934</v>
      </c>
      <c r="I25" s="6">
        <v>26449.129099820002</v>
      </c>
      <c r="J25" s="4">
        <f t="shared" si="9"/>
        <v>5.390580245412177</v>
      </c>
      <c r="K25" s="6">
        <v>30274.182371619994</v>
      </c>
      <c r="L25" s="4">
        <f t="shared" si="10"/>
        <v>14.461925220161687</v>
      </c>
      <c r="M25" s="6">
        <v>25232.70965918</v>
      </c>
      <c r="N25" s="4">
        <f t="shared" si="11"/>
        <v>-16.652713029720122</v>
      </c>
    </row>
    <row r="26" spans="1:14" ht="37.5" customHeight="1">
      <c r="A26" s="5" t="s">
        <v>6</v>
      </c>
      <c r="B26" s="33">
        <v>0.04253383</v>
      </c>
      <c r="C26" s="33">
        <v>0</v>
      </c>
      <c r="D26" s="4">
        <f t="shared" si="6"/>
        <v>-100</v>
      </c>
      <c r="E26" s="33">
        <v>0.025523040000000004</v>
      </c>
      <c r="F26" s="4" t="e">
        <f t="shared" si="7"/>
        <v>#DIV/0!</v>
      </c>
      <c r="G26" s="33">
        <v>0</v>
      </c>
      <c r="H26" s="4">
        <f t="shared" si="8"/>
        <v>-100</v>
      </c>
      <c r="I26" s="33">
        <v>0.00748952</v>
      </c>
      <c r="J26" s="4" t="e">
        <f t="shared" si="9"/>
        <v>#DIV/0!</v>
      </c>
      <c r="K26" s="33">
        <v>0</v>
      </c>
      <c r="L26" s="4">
        <f t="shared" si="10"/>
        <v>-100</v>
      </c>
      <c r="M26" s="33">
        <v>0</v>
      </c>
      <c r="N26" s="4" t="e">
        <f t="shared" si="11"/>
        <v>#DIV/0!</v>
      </c>
    </row>
    <row r="27" spans="1:14" ht="37.5" customHeight="1">
      <c r="A27" s="5" t="s">
        <v>7</v>
      </c>
      <c r="B27" s="33">
        <v>15330.098417019997</v>
      </c>
      <c r="C27" s="33">
        <v>15490.42272955</v>
      </c>
      <c r="D27" s="4">
        <f t="shared" si="6"/>
        <v>1.045813980893989</v>
      </c>
      <c r="E27" s="33">
        <v>14557.38404049</v>
      </c>
      <c r="F27" s="4">
        <f t="shared" si="7"/>
        <v>-6.023326189027155</v>
      </c>
      <c r="G27" s="33">
        <v>14341.432884800002</v>
      </c>
      <c r="H27" s="4">
        <f t="shared" si="8"/>
        <v>-1.483447541737925</v>
      </c>
      <c r="I27" s="33">
        <v>18869.287730230004</v>
      </c>
      <c r="J27" s="4">
        <f t="shared" si="9"/>
        <v>31.57184419298103</v>
      </c>
      <c r="K27" s="33">
        <v>17886.397397100005</v>
      </c>
      <c r="L27" s="4">
        <f t="shared" si="10"/>
        <v>-5.208942421050347</v>
      </c>
      <c r="M27" s="33">
        <v>17944.069730868</v>
      </c>
      <c r="N27" s="4">
        <f t="shared" si="11"/>
        <v>0.32243683558850583</v>
      </c>
    </row>
    <row r="28" spans="1:14" ht="37.5" customHeight="1">
      <c r="A28" s="5" t="s">
        <v>8</v>
      </c>
      <c r="B28" s="6">
        <v>562.57827008</v>
      </c>
      <c r="C28" s="6">
        <v>732.96969761</v>
      </c>
      <c r="D28" s="4">
        <f t="shared" si="6"/>
        <v>30.287594916485116</v>
      </c>
      <c r="E28" s="6">
        <v>973.8952974900002</v>
      </c>
      <c r="F28" s="4">
        <f t="shared" si="7"/>
        <v>32.869789933415824</v>
      </c>
      <c r="G28" s="6">
        <v>987.4099479800002</v>
      </c>
      <c r="H28" s="4">
        <f t="shared" si="8"/>
        <v>1.3876902912285367</v>
      </c>
      <c r="I28" s="6">
        <v>1079.61473864</v>
      </c>
      <c r="J28" s="4">
        <f t="shared" si="9"/>
        <v>9.338045545178915</v>
      </c>
      <c r="K28" s="6">
        <v>1163.42349997</v>
      </c>
      <c r="L28" s="4">
        <f t="shared" si="10"/>
        <v>7.762839680715598</v>
      </c>
      <c r="M28" s="6">
        <v>1341.812418827271</v>
      </c>
      <c r="N28" s="4">
        <f t="shared" si="11"/>
        <v>15.333102594358019</v>
      </c>
    </row>
    <row r="29" spans="1:14" ht="37.5" customHeight="1">
      <c r="A29" s="5" t="s">
        <v>315</v>
      </c>
      <c r="B29" s="6">
        <v>0</v>
      </c>
      <c r="C29" s="6">
        <v>0</v>
      </c>
      <c r="D29" s="4" t="e">
        <f t="shared" si="6"/>
        <v>#DIV/0!</v>
      </c>
      <c r="E29" s="6">
        <v>0</v>
      </c>
      <c r="F29" s="4" t="e">
        <f t="shared" si="7"/>
        <v>#DIV/0!</v>
      </c>
      <c r="G29" s="6">
        <v>0</v>
      </c>
      <c r="H29" s="4" t="e">
        <f t="shared" si="8"/>
        <v>#DIV/0!</v>
      </c>
      <c r="I29" s="6">
        <v>0</v>
      </c>
      <c r="J29" s="4" t="e">
        <f t="shared" si="9"/>
        <v>#DIV/0!</v>
      </c>
      <c r="K29" s="6">
        <v>20.934792</v>
      </c>
      <c r="L29" s="4" t="e">
        <f t="shared" si="10"/>
        <v>#DIV/0!</v>
      </c>
      <c r="M29" s="6">
        <v>0.16738044</v>
      </c>
      <c r="N29" s="4">
        <f t="shared" si="11"/>
        <v>-99.20046762346625</v>
      </c>
    </row>
    <row r="30" spans="1:14" ht="37.5" customHeight="1">
      <c r="A30" s="5" t="s">
        <v>9</v>
      </c>
      <c r="B30" s="6">
        <v>0</v>
      </c>
      <c r="C30" s="6">
        <v>0</v>
      </c>
      <c r="D30" s="4" t="e">
        <f t="shared" si="6"/>
        <v>#DIV/0!</v>
      </c>
      <c r="E30" s="6">
        <v>0</v>
      </c>
      <c r="F30" s="4" t="e">
        <f t="shared" si="7"/>
        <v>#DIV/0!</v>
      </c>
      <c r="G30" s="6">
        <v>0</v>
      </c>
      <c r="H30" s="4" t="e">
        <f t="shared" si="8"/>
        <v>#DIV/0!</v>
      </c>
      <c r="I30" s="6">
        <v>0</v>
      </c>
      <c r="J30" s="4" t="e">
        <f t="shared" si="9"/>
        <v>#DIV/0!</v>
      </c>
      <c r="K30" s="6">
        <v>0</v>
      </c>
      <c r="L30" s="4" t="e">
        <f t="shared" si="10"/>
        <v>#DIV/0!</v>
      </c>
      <c r="M30" s="6">
        <v>0</v>
      </c>
      <c r="N30" s="4" t="e">
        <f t="shared" si="11"/>
        <v>#DIV/0!</v>
      </c>
    </row>
    <row r="31" spans="1:14" ht="37.5" customHeight="1">
      <c r="A31" s="5" t="s">
        <v>10</v>
      </c>
      <c r="B31" s="6">
        <v>360.27634157000006</v>
      </c>
      <c r="C31" s="6">
        <v>422.81948196</v>
      </c>
      <c r="D31" s="4">
        <f t="shared" si="6"/>
        <v>17.359768925556303</v>
      </c>
      <c r="E31" s="6">
        <v>373.09225295</v>
      </c>
      <c r="F31" s="4">
        <f t="shared" si="7"/>
        <v>-11.76086512842007</v>
      </c>
      <c r="G31" s="6">
        <v>389.81038347000003</v>
      </c>
      <c r="H31" s="4">
        <f t="shared" si="8"/>
        <v>4.480964262273365</v>
      </c>
      <c r="I31" s="6">
        <v>416.22702679</v>
      </c>
      <c r="J31" s="4">
        <f t="shared" si="9"/>
        <v>6.776793138460106</v>
      </c>
      <c r="K31" s="6">
        <v>455.82851979000003</v>
      </c>
      <c r="L31" s="4">
        <f t="shared" si="10"/>
        <v>9.51439730029358</v>
      </c>
      <c r="M31" s="6">
        <v>371.12143119999996</v>
      </c>
      <c r="N31" s="4">
        <f t="shared" si="11"/>
        <v>-18.583104152637176</v>
      </c>
    </row>
    <row r="32" spans="1:14" ht="37.5" customHeight="1">
      <c r="A32" s="5" t="s">
        <v>11</v>
      </c>
      <c r="B32" s="6">
        <v>4.2246999999999995</v>
      </c>
      <c r="C32" s="6">
        <v>4.60962069</v>
      </c>
      <c r="D32" s="4">
        <f t="shared" si="6"/>
        <v>9.1111958245556</v>
      </c>
      <c r="E32" s="6">
        <v>4.820200000000001</v>
      </c>
      <c r="F32" s="4">
        <f t="shared" si="7"/>
        <v>4.568256786438558</v>
      </c>
      <c r="G32" s="6">
        <v>5.5748055</v>
      </c>
      <c r="H32" s="4">
        <f t="shared" si="8"/>
        <v>15.655066179826548</v>
      </c>
      <c r="I32" s="6">
        <v>6.23388744</v>
      </c>
      <c r="J32" s="4">
        <f t="shared" si="9"/>
        <v>11.822510040933269</v>
      </c>
      <c r="K32" s="6">
        <v>6.6304074900000005</v>
      </c>
      <c r="L32" s="4">
        <f t="shared" si="10"/>
        <v>6.360718794114131</v>
      </c>
      <c r="M32" s="6">
        <v>6.965518360000001</v>
      </c>
      <c r="N32" s="4">
        <f t="shared" si="11"/>
        <v>5.054151958313504</v>
      </c>
    </row>
    <row r="33" spans="1:14" ht="37.5" customHeight="1">
      <c r="A33" s="3" t="s">
        <v>3</v>
      </c>
      <c r="B33" s="6">
        <f>SUM(B24:B32)</f>
        <v>51969.98035456999</v>
      </c>
      <c r="C33" s="6">
        <f>SUM(C24:C32)</f>
        <v>51252.37319972</v>
      </c>
      <c r="D33" s="4">
        <f t="shared" si="6"/>
        <v>-1.3808109026673636</v>
      </c>
      <c r="E33" s="6">
        <f>SUM(E24:E32)</f>
        <v>53267.39012258</v>
      </c>
      <c r="F33" s="4">
        <f t="shared" si="7"/>
        <v>3.9315582812290284</v>
      </c>
      <c r="G33" s="6">
        <f>SUM(G24:G32)</f>
        <v>51166.30056222</v>
      </c>
      <c r="H33" s="4">
        <f t="shared" si="8"/>
        <v>-3.944419945345417</v>
      </c>
      <c r="I33" s="6">
        <f>SUM(I24:I32)</f>
        <v>58835.36579650001</v>
      </c>
      <c r="J33" s="4">
        <f t="shared" si="9"/>
        <v>14.988508354154234</v>
      </c>
      <c r="K33" s="6">
        <f>SUM(K24:K32)</f>
        <v>62754.33872711</v>
      </c>
      <c r="L33" s="4">
        <f t="shared" si="10"/>
        <v>6.660913682707352</v>
      </c>
      <c r="M33" s="6">
        <f>SUM(M24:M32)</f>
        <v>57977.281976855265</v>
      </c>
      <c r="N33" s="4">
        <f t="shared" si="11"/>
        <v>-7.612313104003814</v>
      </c>
    </row>
    <row r="34" ht="41.25" customHeight="1">
      <c r="A34" s="1"/>
    </row>
    <row r="35" spans="1:14" ht="41.25" customHeight="1">
      <c r="A35" s="244" t="s">
        <v>199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ht="42" customHeight="1">
      <c r="A36" s="244" t="s">
        <v>318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ht="4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41.25" customHeight="1">
      <c r="A38" s="27" t="s">
        <v>59</v>
      </c>
      <c r="B38" s="214"/>
      <c r="C38" s="2" t="s">
        <v>59</v>
      </c>
      <c r="D38" s="2" t="s">
        <v>59</v>
      </c>
      <c r="E38" s="2" t="s">
        <v>59</v>
      </c>
      <c r="F38" s="157" t="s">
        <v>59</v>
      </c>
      <c r="G38" s="2" t="s">
        <v>59</v>
      </c>
      <c r="H38" s="157" t="s">
        <v>59</v>
      </c>
      <c r="I38" s="2" t="s">
        <v>59</v>
      </c>
      <c r="J38" s="157" t="s">
        <v>59</v>
      </c>
      <c r="K38" s="2" t="s">
        <v>59</v>
      </c>
      <c r="L38" s="157" t="s">
        <v>59</v>
      </c>
      <c r="M38" s="2" t="s">
        <v>59</v>
      </c>
      <c r="N38" s="157" t="s">
        <v>0</v>
      </c>
    </row>
    <row r="39" spans="1:14" ht="41.25" customHeight="1">
      <c r="A39" s="3" t="s">
        <v>1</v>
      </c>
      <c r="B39" s="3">
        <v>2557</v>
      </c>
      <c r="C39" s="3">
        <v>2558</v>
      </c>
      <c r="D39" s="4" t="s">
        <v>2</v>
      </c>
      <c r="E39" s="3">
        <v>2559</v>
      </c>
      <c r="F39" s="4" t="s">
        <v>2</v>
      </c>
      <c r="G39" s="3">
        <v>2560</v>
      </c>
      <c r="H39" s="4" t="s">
        <v>2</v>
      </c>
      <c r="I39" s="3">
        <v>2561</v>
      </c>
      <c r="J39" s="4" t="s">
        <v>2</v>
      </c>
      <c r="K39" s="3">
        <v>2562</v>
      </c>
      <c r="L39" s="4" t="s">
        <v>2</v>
      </c>
      <c r="M39" s="3">
        <v>2563</v>
      </c>
      <c r="N39" s="4" t="s">
        <v>2</v>
      </c>
    </row>
    <row r="40" spans="1:14" ht="41.25" customHeight="1">
      <c r="A40" s="5" t="s">
        <v>4</v>
      </c>
      <c r="B40" s="6">
        <v>2306.8045515199997</v>
      </c>
      <c r="C40" s="6">
        <v>2516.46656851</v>
      </c>
      <c r="D40" s="4">
        <f aca="true" t="shared" si="12" ref="D40:D49">(C40-B40)/B40*100</f>
        <v>9.088850498922838</v>
      </c>
      <c r="E40" s="6">
        <v>3290.0271661200004</v>
      </c>
      <c r="F40" s="4">
        <f aca="true" t="shared" si="13" ref="F40:F49">(E40-C40)/C40*100</f>
        <v>30.739951298777868</v>
      </c>
      <c r="G40" s="6">
        <v>4244.89659013</v>
      </c>
      <c r="H40" s="4">
        <f aca="true" t="shared" si="14" ref="H40:H49">(G40-E40)/E40*100</f>
        <v>29.02314709869394</v>
      </c>
      <c r="I40" s="6">
        <v>4401.309661520001</v>
      </c>
      <c r="J40" s="4">
        <f aca="true" t="shared" si="15" ref="J40:J49">(I40-G40)/G40*100</f>
        <v>3.6847321970972</v>
      </c>
      <c r="K40" s="6">
        <v>4739.25521376</v>
      </c>
      <c r="L40" s="4">
        <f aca="true" t="shared" si="16" ref="L40:L49">(K40-I40)/I40*100</f>
        <v>7.678295285483011</v>
      </c>
      <c r="M40" s="6">
        <v>5589.947317189997</v>
      </c>
      <c r="N40" s="4">
        <f aca="true" t="shared" si="17" ref="N40:N49">(M40-K40)/K40*100</f>
        <v>17.949911221495096</v>
      </c>
    </row>
    <row r="41" spans="1:14" ht="41.25" customHeight="1">
      <c r="A41" s="5" t="s">
        <v>5</v>
      </c>
      <c r="B41" s="6">
        <v>7774.45189609</v>
      </c>
      <c r="C41" s="6">
        <v>6434.62753485</v>
      </c>
      <c r="D41" s="4">
        <f t="shared" si="12"/>
        <v>-17.233682568848835</v>
      </c>
      <c r="E41" s="6">
        <v>9298.731310359999</v>
      </c>
      <c r="F41" s="4">
        <f t="shared" si="13"/>
        <v>44.51079351521105</v>
      </c>
      <c r="G41" s="6">
        <v>19400.21365949</v>
      </c>
      <c r="H41" s="4">
        <f t="shared" si="14"/>
        <v>108.63290928597573</v>
      </c>
      <c r="I41" s="6">
        <v>11840.83440715</v>
      </c>
      <c r="J41" s="4">
        <f t="shared" si="15"/>
        <v>-38.965443293673104</v>
      </c>
      <c r="K41" s="6">
        <v>11778.70809464</v>
      </c>
      <c r="L41" s="4">
        <f t="shared" si="16"/>
        <v>-0.5246785013097133</v>
      </c>
      <c r="M41" s="6">
        <v>11837.858518469999</v>
      </c>
      <c r="N41" s="4">
        <f t="shared" si="17"/>
        <v>0.5021809128364039</v>
      </c>
    </row>
    <row r="42" spans="1:14" ht="41.25" customHeight="1">
      <c r="A42" s="5" t="s">
        <v>6</v>
      </c>
      <c r="B42" s="6">
        <v>0</v>
      </c>
      <c r="C42" s="6">
        <v>0</v>
      </c>
      <c r="D42" s="4" t="e">
        <f t="shared" si="12"/>
        <v>#DIV/0!</v>
      </c>
      <c r="E42" s="6">
        <v>0.30644159</v>
      </c>
      <c r="F42" s="4" t="e">
        <f t="shared" si="13"/>
        <v>#DIV/0!</v>
      </c>
      <c r="G42" s="6">
        <v>0</v>
      </c>
      <c r="H42" s="4">
        <f t="shared" si="14"/>
        <v>-100</v>
      </c>
      <c r="I42" s="6">
        <v>0</v>
      </c>
      <c r="J42" s="4" t="e">
        <f t="shared" si="15"/>
        <v>#DIV/0!</v>
      </c>
      <c r="K42" s="6">
        <v>0</v>
      </c>
      <c r="L42" s="4" t="e">
        <f t="shared" si="16"/>
        <v>#DIV/0!</v>
      </c>
      <c r="M42" s="6">
        <v>0</v>
      </c>
      <c r="N42" s="4" t="e">
        <f t="shared" si="17"/>
        <v>#DIV/0!</v>
      </c>
    </row>
    <row r="43" spans="1:14" ht="41.25" customHeight="1">
      <c r="A43" s="5" t="s">
        <v>7</v>
      </c>
      <c r="B43" s="6">
        <v>3990.68558334</v>
      </c>
      <c r="C43" s="6">
        <v>5852.89052874</v>
      </c>
      <c r="D43" s="4">
        <f t="shared" si="12"/>
        <v>46.66378511938367</v>
      </c>
      <c r="E43" s="6">
        <v>7897.51399087</v>
      </c>
      <c r="F43" s="4">
        <f t="shared" si="13"/>
        <v>34.93356747559334</v>
      </c>
      <c r="G43" s="6">
        <v>7794.94826327</v>
      </c>
      <c r="H43" s="4">
        <f t="shared" si="14"/>
        <v>-1.2987090332295999</v>
      </c>
      <c r="I43" s="6">
        <v>7641.634772019999</v>
      </c>
      <c r="J43" s="4">
        <f t="shared" si="15"/>
        <v>-1.966831415320844</v>
      </c>
      <c r="K43" s="6">
        <v>6266.54128865</v>
      </c>
      <c r="L43" s="4">
        <f t="shared" si="16"/>
        <v>-17.994755368379188</v>
      </c>
      <c r="M43" s="6">
        <v>6249.8989400850005</v>
      </c>
      <c r="N43" s="4">
        <f t="shared" si="17"/>
        <v>-0.26557470538241035</v>
      </c>
    </row>
    <row r="44" spans="1:14" ht="41.25" customHeight="1">
      <c r="A44" s="5" t="s">
        <v>8</v>
      </c>
      <c r="B44" s="6">
        <v>351.3163251700001</v>
      </c>
      <c r="C44" s="6">
        <v>338.79714411000003</v>
      </c>
      <c r="D44" s="4">
        <f t="shared" si="12"/>
        <v>-3.563506778098651</v>
      </c>
      <c r="E44" s="6">
        <v>370.80025114</v>
      </c>
      <c r="F44" s="4">
        <f t="shared" si="13"/>
        <v>9.446097048447745</v>
      </c>
      <c r="G44" s="6">
        <v>418.31203877</v>
      </c>
      <c r="H44" s="4">
        <f t="shared" si="14"/>
        <v>12.813310531459532</v>
      </c>
      <c r="I44" s="6">
        <v>515.9780055399999</v>
      </c>
      <c r="J44" s="4">
        <f t="shared" si="15"/>
        <v>23.347634712396946</v>
      </c>
      <c r="K44" s="6">
        <v>595.61552724</v>
      </c>
      <c r="L44" s="4">
        <f t="shared" si="16"/>
        <v>15.434286121683611</v>
      </c>
      <c r="M44" s="6">
        <v>592.6718568454527</v>
      </c>
      <c r="N44" s="4">
        <f t="shared" si="17"/>
        <v>-0.49422324635959153</v>
      </c>
    </row>
    <row r="45" spans="1:14" ht="41.25" customHeight="1">
      <c r="A45" s="5" t="s">
        <v>315</v>
      </c>
      <c r="B45" s="6">
        <v>0</v>
      </c>
      <c r="C45" s="6">
        <v>0</v>
      </c>
      <c r="D45" s="4" t="e">
        <f t="shared" si="12"/>
        <v>#DIV/0!</v>
      </c>
      <c r="E45" s="6">
        <v>0</v>
      </c>
      <c r="F45" s="4" t="e">
        <f t="shared" si="13"/>
        <v>#DIV/0!</v>
      </c>
      <c r="G45" s="6">
        <v>0</v>
      </c>
      <c r="H45" s="4" t="e">
        <f t="shared" si="14"/>
        <v>#DIV/0!</v>
      </c>
      <c r="I45" s="6">
        <v>0</v>
      </c>
      <c r="J45" s="4" t="e">
        <f t="shared" si="15"/>
        <v>#DIV/0!</v>
      </c>
      <c r="K45" s="6">
        <v>0</v>
      </c>
      <c r="L45" s="4" t="e">
        <f t="shared" si="16"/>
        <v>#DIV/0!</v>
      </c>
      <c r="M45" s="6">
        <v>0</v>
      </c>
      <c r="N45" s="4" t="e">
        <f t="shared" si="17"/>
        <v>#DIV/0!</v>
      </c>
    </row>
    <row r="46" spans="1:14" ht="41.25" customHeight="1">
      <c r="A46" s="5" t="s">
        <v>9</v>
      </c>
      <c r="B46" s="6">
        <v>0</v>
      </c>
      <c r="C46" s="6">
        <v>0</v>
      </c>
      <c r="D46" s="4" t="e">
        <f t="shared" si="12"/>
        <v>#DIV/0!</v>
      </c>
      <c r="E46" s="6">
        <v>0</v>
      </c>
      <c r="F46" s="4" t="e">
        <f t="shared" si="13"/>
        <v>#DIV/0!</v>
      </c>
      <c r="G46" s="6">
        <v>0</v>
      </c>
      <c r="H46" s="4" t="e">
        <f t="shared" si="14"/>
        <v>#DIV/0!</v>
      </c>
      <c r="I46" s="6">
        <v>0</v>
      </c>
      <c r="J46" s="4" t="e">
        <f t="shared" si="15"/>
        <v>#DIV/0!</v>
      </c>
      <c r="K46" s="6">
        <v>0</v>
      </c>
      <c r="L46" s="4" t="e">
        <f t="shared" si="16"/>
        <v>#DIV/0!</v>
      </c>
      <c r="M46" s="6">
        <v>0</v>
      </c>
      <c r="N46" s="4" t="e">
        <f t="shared" si="17"/>
        <v>#DIV/0!</v>
      </c>
    </row>
    <row r="47" spans="1:14" ht="41.25" customHeight="1">
      <c r="A47" s="5" t="s">
        <v>10</v>
      </c>
      <c r="B47" s="6">
        <v>89.23792725</v>
      </c>
      <c r="C47" s="6">
        <v>110.8445367</v>
      </c>
      <c r="D47" s="4">
        <f t="shared" si="12"/>
        <v>24.212361398163253</v>
      </c>
      <c r="E47" s="6">
        <v>124.98075064</v>
      </c>
      <c r="F47" s="4">
        <f t="shared" si="13"/>
        <v>12.753189612095687</v>
      </c>
      <c r="G47" s="6">
        <v>159.35033973999995</v>
      </c>
      <c r="H47" s="4">
        <f t="shared" si="14"/>
        <v>27.499906124743656</v>
      </c>
      <c r="I47" s="6">
        <v>105.19117722999998</v>
      </c>
      <c r="J47" s="4">
        <f t="shared" si="15"/>
        <v>-33.98747853212452</v>
      </c>
      <c r="K47" s="6">
        <v>101.53395212</v>
      </c>
      <c r="L47" s="4">
        <f t="shared" si="16"/>
        <v>-3.476741306928698</v>
      </c>
      <c r="M47" s="6">
        <v>134.72270968</v>
      </c>
      <c r="N47" s="4">
        <f t="shared" si="17"/>
        <v>32.68734927285722</v>
      </c>
    </row>
    <row r="48" spans="1:14" ht="41.25" customHeight="1">
      <c r="A48" s="5" t="s">
        <v>11</v>
      </c>
      <c r="B48" s="6">
        <v>1.82407144</v>
      </c>
      <c r="C48" s="6">
        <v>1.96783363</v>
      </c>
      <c r="D48" s="4">
        <f t="shared" si="12"/>
        <v>7.881390325370146</v>
      </c>
      <c r="E48" s="6">
        <v>2.4348</v>
      </c>
      <c r="F48" s="4">
        <f t="shared" si="13"/>
        <v>23.72997203020665</v>
      </c>
      <c r="G48" s="6">
        <v>2.01946251</v>
      </c>
      <c r="H48" s="4">
        <f t="shared" si="14"/>
        <v>-17.058382207984234</v>
      </c>
      <c r="I48" s="6">
        <v>2.34657319</v>
      </c>
      <c r="J48" s="4">
        <f t="shared" si="15"/>
        <v>16.197908026527323</v>
      </c>
      <c r="K48" s="6">
        <v>2.2785480099999997</v>
      </c>
      <c r="L48" s="4">
        <f t="shared" si="16"/>
        <v>-2.8989157589412433</v>
      </c>
      <c r="M48" s="6">
        <v>1.72257981</v>
      </c>
      <c r="N48" s="4">
        <f t="shared" si="17"/>
        <v>-24.400109085259068</v>
      </c>
    </row>
    <row r="49" spans="1:14" ht="41.25" customHeight="1">
      <c r="A49" s="3" t="s">
        <v>3</v>
      </c>
      <c r="B49" s="6">
        <f>SUM(B40:B48)</f>
        <v>14514.320354810001</v>
      </c>
      <c r="C49" s="6">
        <f>SUM(C40:C48)</f>
        <v>15255.594146540001</v>
      </c>
      <c r="D49" s="4">
        <f t="shared" si="12"/>
        <v>5.10718913189996</v>
      </c>
      <c r="E49" s="6">
        <f>SUM(E40:E48)</f>
        <v>20984.794710719998</v>
      </c>
      <c r="F49" s="4">
        <f t="shared" si="13"/>
        <v>37.55475210697966</v>
      </c>
      <c r="G49" s="6">
        <f>SUM(G40:G48)</f>
        <v>32019.740353909998</v>
      </c>
      <c r="H49" s="4">
        <f t="shared" si="14"/>
        <v>52.58543528926134</v>
      </c>
      <c r="I49" s="6">
        <f>SUM(I40:I48)</f>
        <v>24507.29459665</v>
      </c>
      <c r="J49" s="4">
        <f t="shared" si="15"/>
        <v>-23.461919660265565</v>
      </c>
      <c r="K49" s="6">
        <f>SUM(K40:K48)</f>
        <v>23483.93262442</v>
      </c>
      <c r="L49" s="4">
        <f t="shared" si="16"/>
        <v>-4.175744361313101</v>
      </c>
      <c r="M49" s="6">
        <f>SUM(M40:M48)</f>
        <v>24406.82192208045</v>
      </c>
      <c r="N49" s="4">
        <f t="shared" si="17"/>
        <v>3.929875427681885</v>
      </c>
    </row>
    <row r="50" ht="41.25" customHeight="1">
      <c r="A50" s="1"/>
    </row>
    <row r="51" spans="1:14" ht="41.25" customHeight="1">
      <c r="A51" s="244" t="s">
        <v>200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</row>
    <row r="52" spans="1:14" ht="41.25" customHeight="1">
      <c r="A52" s="244" t="s">
        <v>318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</row>
    <row r="53" spans="1:14" ht="4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41.25" customHeight="1">
      <c r="A54" s="27" t="s">
        <v>59</v>
      </c>
      <c r="B54" s="214"/>
      <c r="C54" s="2" t="s">
        <v>59</v>
      </c>
      <c r="D54" s="2" t="s">
        <v>59</v>
      </c>
      <c r="E54" s="2" t="s">
        <v>59</v>
      </c>
      <c r="F54" s="157" t="s">
        <v>59</v>
      </c>
      <c r="G54" s="2" t="s">
        <v>59</v>
      </c>
      <c r="H54" s="157" t="s">
        <v>59</v>
      </c>
      <c r="I54" s="2" t="s">
        <v>59</v>
      </c>
      <c r="J54" s="157" t="s">
        <v>59</v>
      </c>
      <c r="K54" s="2" t="s">
        <v>59</v>
      </c>
      <c r="L54" s="157" t="s">
        <v>59</v>
      </c>
      <c r="M54" s="2" t="s">
        <v>59</v>
      </c>
      <c r="N54" s="157" t="s">
        <v>0</v>
      </c>
    </row>
    <row r="55" spans="1:14" ht="41.25" customHeight="1">
      <c r="A55" s="3" t="s">
        <v>1</v>
      </c>
      <c r="B55" s="3">
        <v>2557</v>
      </c>
      <c r="C55" s="3">
        <v>2558</v>
      </c>
      <c r="D55" s="4" t="s">
        <v>2</v>
      </c>
      <c r="E55" s="3">
        <v>2559</v>
      </c>
      <c r="F55" s="4" t="s">
        <v>2</v>
      </c>
      <c r="G55" s="3">
        <v>2560</v>
      </c>
      <c r="H55" s="4" t="s">
        <v>2</v>
      </c>
      <c r="I55" s="3">
        <v>2561</v>
      </c>
      <c r="J55" s="4" t="s">
        <v>2</v>
      </c>
      <c r="K55" s="3">
        <v>2562</v>
      </c>
      <c r="L55" s="4" t="s">
        <v>2</v>
      </c>
      <c r="M55" s="3">
        <v>2563</v>
      </c>
      <c r="N55" s="4" t="s">
        <v>2</v>
      </c>
    </row>
    <row r="56" spans="1:14" ht="41.25" customHeight="1">
      <c r="A56" s="5" t="s">
        <v>4</v>
      </c>
      <c r="B56" s="6">
        <v>2036.8601854999997</v>
      </c>
      <c r="C56" s="6">
        <v>2212.2318192000002</v>
      </c>
      <c r="D56" s="4">
        <f aca="true" t="shared" si="18" ref="D56:D65">(C56-B56)/B56*100</f>
        <v>8.60990042166056</v>
      </c>
      <c r="E56" s="6">
        <v>2614.9121802799996</v>
      </c>
      <c r="F56" s="4">
        <f aca="true" t="shared" si="19" ref="F56:F65">(E56-C56)/C56*100</f>
        <v>18.202448657736912</v>
      </c>
      <c r="G56" s="6">
        <v>2650.8343058100004</v>
      </c>
      <c r="H56" s="4">
        <f aca="true" t="shared" si="20" ref="H56:H65">(G56-E56)/E56*100</f>
        <v>1.3737411833905009</v>
      </c>
      <c r="I56" s="6">
        <v>2498.76976833</v>
      </c>
      <c r="J56" s="4">
        <f aca="true" t="shared" si="21" ref="J56:J65">(I56-G56)/G56*100</f>
        <v>-5.736478404052308</v>
      </c>
      <c r="K56" s="6">
        <v>2707.19515483</v>
      </c>
      <c r="L56" s="4">
        <f aca="true" t="shared" si="22" ref="L56:L65">(K56-I56)/I56*100</f>
        <v>8.341120064026418</v>
      </c>
      <c r="M56" s="6">
        <v>2738.3828891199987</v>
      </c>
      <c r="N56" s="4">
        <f aca="true" t="shared" si="23" ref="N56:N65">(M56-K56)/K56*100</f>
        <v>1.1520312539846171</v>
      </c>
    </row>
    <row r="57" spans="1:14" ht="41.25" customHeight="1">
      <c r="A57" s="5" t="s">
        <v>5</v>
      </c>
      <c r="B57" s="6">
        <v>3795.47116768</v>
      </c>
      <c r="C57" s="6">
        <v>3154.8721523199993</v>
      </c>
      <c r="D57" s="4">
        <f t="shared" si="18"/>
        <v>-16.877983972450245</v>
      </c>
      <c r="E57" s="6">
        <v>4744.61493351</v>
      </c>
      <c r="F57" s="4">
        <f t="shared" si="19"/>
        <v>50.3900856971637</v>
      </c>
      <c r="G57" s="6">
        <v>4452.15161709</v>
      </c>
      <c r="H57" s="4">
        <f t="shared" si="20"/>
        <v>-6.164110692195609</v>
      </c>
      <c r="I57" s="6">
        <v>4974.90038037</v>
      </c>
      <c r="J57" s="4">
        <f t="shared" si="21"/>
        <v>11.741486100189835</v>
      </c>
      <c r="K57" s="6">
        <v>5234.21399904</v>
      </c>
      <c r="L57" s="4">
        <f t="shared" si="22"/>
        <v>5.21243841772595</v>
      </c>
      <c r="M57" s="6">
        <v>5213.09866412</v>
      </c>
      <c r="N57" s="4">
        <f t="shared" si="23"/>
        <v>-0.4034098514862611</v>
      </c>
    </row>
    <row r="58" spans="1:14" ht="41.25" customHeight="1">
      <c r="A58" s="5" t="s">
        <v>6</v>
      </c>
      <c r="B58" s="6">
        <v>0</v>
      </c>
      <c r="C58" s="6">
        <v>0</v>
      </c>
      <c r="D58" s="4" t="e">
        <f t="shared" si="18"/>
        <v>#DIV/0!</v>
      </c>
      <c r="E58" s="6">
        <v>0</v>
      </c>
      <c r="F58" s="4" t="e">
        <f t="shared" si="19"/>
        <v>#DIV/0!</v>
      </c>
      <c r="G58" s="6">
        <v>0</v>
      </c>
      <c r="H58" s="4" t="e">
        <f t="shared" si="20"/>
        <v>#DIV/0!</v>
      </c>
      <c r="I58" s="6">
        <v>0</v>
      </c>
      <c r="J58" s="4" t="e">
        <f t="shared" si="21"/>
        <v>#DIV/0!</v>
      </c>
      <c r="K58" s="6">
        <v>0</v>
      </c>
      <c r="L58" s="4" t="e">
        <f t="shared" si="22"/>
        <v>#DIV/0!</v>
      </c>
      <c r="M58" s="6">
        <v>0</v>
      </c>
      <c r="N58" s="4" t="e">
        <f t="shared" si="23"/>
        <v>#DIV/0!</v>
      </c>
    </row>
    <row r="59" spans="1:14" ht="41.25" customHeight="1">
      <c r="A59" s="5" t="s">
        <v>7</v>
      </c>
      <c r="B59" s="6">
        <v>3403.902522550001</v>
      </c>
      <c r="C59" s="6">
        <v>3437.24216417</v>
      </c>
      <c r="D59" s="4">
        <f t="shared" si="18"/>
        <v>0.9794534772700499</v>
      </c>
      <c r="E59" s="6">
        <v>3823.1795798</v>
      </c>
      <c r="F59" s="4">
        <f t="shared" si="19"/>
        <v>11.228112457511221</v>
      </c>
      <c r="G59" s="6">
        <v>3617.70466157</v>
      </c>
      <c r="H59" s="4">
        <f t="shared" si="20"/>
        <v>-5.374451132655103</v>
      </c>
      <c r="I59" s="6">
        <v>3680.0752654899998</v>
      </c>
      <c r="J59" s="4">
        <f t="shared" si="21"/>
        <v>1.724038022853205</v>
      </c>
      <c r="K59" s="6">
        <v>3851.845621550001</v>
      </c>
      <c r="L59" s="4">
        <f t="shared" si="22"/>
        <v>4.667577255030138</v>
      </c>
      <c r="M59" s="6">
        <v>3831.0980456250004</v>
      </c>
      <c r="N59" s="4">
        <f t="shared" si="23"/>
        <v>-0.5386398616009855</v>
      </c>
    </row>
    <row r="60" spans="1:14" ht="41.25" customHeight="1">
      <c r="A60" s="5" t="s">
        <v>8</v>
      </c>
      <c r="B60" s="6">
        <v>86.23447296000002</v>
      </c>
      <c r="C60" s="6">
        <v>80.54687267</v>
      </c>
      <c r="D60" s="4">
        <f t="shared" si="18"/>
        <v>-6.5955065239840005</v>
      </c>
      <c r="E60" s="6">
        <v>55.02745191</v>
      </c>
      <c r="F60" s="4">
        <f t="shared" si="19"/>
        <v>-31.682695943457535</v>
      </c>
      <c r="G60" s="6">
        <v>58.81129185</v>
      </c>
      <c r="H60" s="4">
        <f t="shared" si="20"/>
        <v>6.87627685575674</v>
      </c>
      <c r="I60" s="6">
        <v>65.85854138</v>
      </c>
      <c r="J60" s="4">
        <f t="shared" si="21"/>
        <v>11.98281708889209</v>
      </c>
      <c r="K60" s="6">
        <v>53.09539738</v>
      </c>
      <c r="L60" s="4">
        <f t="shared" si="22"/>
        <v>-19.379633579124377</v>
      </c>
      <c r="M60" s="6">
        <v>23.992792254545154</v>
      </c>
      <c r="N60" s="4">
        <f t="shared" si="23"/>
        <v>-54.81191696743423</v>
      </c>
    </row>
    <row r="61" spans="1:14" ht="41.25" customHeight="1">
      <c r="A61" s="5" t="s">
        <v>315</v>
      </c>
      <c r="B61" s="6">
        <v>0</v>
      </c>
      <c r="C61" s="6">
        <v>0</v>
      </c>
      <c r="D61" s="4" t="e">
        <f t="shared" si="18"/>
        <v>#DIV/0!</v>
      </c>
      <c r="E61" s="6">
        <v>0</v>
      </c>
      <c r="F61" s="4" t="e">
        <f t="shared" si="19"/>
        <v>#DIV/0!</v>
      </c>
      <c r="G61" s="6">
        <v>0</v>
      </c>
      <c r="H61" s="4" t="e">
        <f t="shared" si="20"/>
        <v>#DIV/0!</v>
      </c>
      <c r="I61" s="6">
        <v>2.29435771</v>
      </c>
      <c r="J61" s="4" t="e">
        <f t="shared" si="21"/>
        <v>#DIV/0!</v>
      </c>
      <c r="K61" s="6">
        <v>0</v>
      </c>
      <c r="L61" s="4">
        <f t="shared" si="22"/>
        <v>-100</v>
      </c>
      <c r="M61" s="6">
        <v>0</v>
      </c>
      <c r="N61" s="4" t="e">
        <f t="shared" si="23"/>
        <v>#DIV/0!</v>
      </c>
    </row>
    <row r="62" spans="1:14" ht="41.25" customHeight="1">
      <c r="A62" s="5" t="s">
        <v>9</v>
      </c>
      <c r="B62" s="6">
        <v>0</v>
      </c>
      <c r="C62" s="6">
        <v>0</v>
      </c>
      <c r="D62" s="4" t="e">
        <f t="shared" si="18"/>
        <v>#DIV/0!</v>
      </c>
      <c r="E62" s="6">
        <v>0</v>
      </c>
      <c r="F62" s="4" t="e">
        <f t="shared" si="19"/>
        <v>#DIV/0!</v>
      </c>
      <c r="G62" s="6">
        <v>0</v>
      </c>
      <c r="H62" s="4" t="e">
        <f t="shared" si="20"/>
        <v>#DIV/0!</v>
      </c>
      <c r="I62" s="6">
        <v>0</v>
      </c>
      <c r="J62" s="4" t="e">
        <f t="shared" si="21"/>
        <v>#DIV/0!</v>
      </c>
      <c r="K62" s="6">
        <v>0</v>
      </c>
      <c r="L62" s="4" t="e">
        <f t="shared" si="22"/>
        <v>#DIV/0!</v>
      </c>
      <c r="M62" s="6">
        <v>0</v>
      </c>
      <c r="N62" s="4" t="e">
        <f t="shared" si="23"/>
        <v>#DIV/0!</v>
      </c>
    </row>
    <row r="63" spans="1:14" ht="41.25" customHeight="1">
      <c r="A63" s="5" t="s">
        <v>10</v>
      </c>
      <c r="B63" s="6">
        <v>40.183562</v>
      </c>
      <c r="C63" s="6">
        <v>48.902224380000014</v>
      </c>
      <c r="D63" s="4">
        <f t="shared" si="18"/>
        <v>21.697086933209185</v>
      </c>
      <c r="E63" s="6">
        <v>57.05176599999999</v>
      </c>
      <c r="F63" s="4">
        <f t="shared" si="19"/>
        <v>16.66497122231718</v>
      </c>
      <c r="G63" s="6">
        <v>53.73610921</v>
      </c>
      <c r="H63" s="4">
        <f t="shared" si="20"/>
        <v>-5.811663726588221</v>
      </c>
      <c r="I63" s="6">
        <v>58.015496000000006</v>
      </c>
      <c r="J63" s="4">
        <f t="shared" si="21"/>
        <v>7.963707929199371</v>
      </c>
      <c r="K63" s="6">
        <v>63.18594399999999</v>
      </c>
      <c r="L63" s="4">
        <f t="shared" si="22"/>
        <v>8.912184427415712</v>
      </c>
      <c r="M63" s="6">
        <v>67.49757758</v>
      </c>
      <c r="N63" s="4">
        <f t="shared" si="23"/>
        <v>6.823722662116129</v>
      </c>
    </row>
    <row r="64" spans="1:14" ht="41.25" customHeight="1">
      <c r="A64" s="5" t="s">
        <v>11</v>
      </c>
      <c r="B64" s="6">
        <v>2.68714929</v>
      </c>
      <c r="C64" s="6">
        <v>2.5957487400000003</v>
      </c>
      <c r="D64" s="4">
        <f t="shared" si="18"/>
        <v>-3.401394568591292</v>
      </c>
      <c r="E64" s="6">
        <v>3.3109633700000005</v>
      </c>
      <c r="F64" s="4">
        <f t="shared" si="19"/>
        <v>27.553307412950918</v>
      </c>
      <c r="G64" s="6">
        <v>3.057027</v>
      </c>
      <c r="H64" s="4">
        <f t="shared" si="20"/>
        <v>-7.669561442475286</v>
      </c>
      <c r="I64" s="6">
        <v>3.48137769</v>
      </c>
      <c r="J64" s="4">
        <f t="shared" si="21"/>
        <v>13.881156103626163</v>
      </c>
      <c r="K64" s="6">
        <v>3.1163855000000007</v>
      </c>
      <c r="L64" s="4">
        <f t="shared" si="22"/>
        <v>-10.484130780995477</v>
      </c>
      <c r="M64" s="6">
        <v>2.757518</v>
      </c>
      <c r="N64" s="4">
        <f t="shared" si="23"/>
        <v>-11.51550409922009</v>
      </c>
    </row>
    <row r="65" spans="1:14" ht="41.25" customHeight="1">
      <c r="A65" s="3" t="s">
        <v>3</v>
      </c>
      <c r="B65" s="6">
        <f>SUM(B56:B64)</f>
        <v>9365.339059980002</v>
      </c>
      <c r="C65" s="6">
        <f>SUM(C56:C64)</f>
        <v>8936.390981479999</v>
      </c>
      <c r="D65" s="4">
        <f t="shared" si="18"/>
        <v>-4.58016603299485</v>
      </c>
      <c r="E65" s="6">
        <f>SUM(E56:E64)</f>
        <v>11298.096874870002</v>
      </c>
      <c r="F65" s="4">
        <f t="shared" si="19"/>
        <v>26.427960664259892</v>
      </c>
      <c r="G65" s="6">
        <f>SUM(G56:G64)</f>
        <v>10836.295012530001</v>
      </c>
      <c r="H65" s="4">
        <f t="shared" si="20"/>
        <v>-4.087430542104587</v>
      </c>
      <c r="I65" s="6">
        <f>SUM(I56:I64)</f>
        <v>11283.395186969996</v>
      </c>
      <c r="J65" s="4">
        <f t="shared" si="21"/>
        <v>4.125950557113967</v>
      </c>
      <c r="K65" s="6">
        <f>SUM(K56:K64)</f>
        <v>11912.652502300001</v>
      </c>
      <c r="L65" s="4">
        <f t="shared" si="22"/>
        <v>5.576843715060768</v>
      </c>
      <c r="M65" s="6">
        <f>SUM(M56:M64)</f>
        <v>11876.827486699543</v>
      </c>
      <c r="N65" s="4">
        <f t="shared" si="23"/>
        <v>-0.30073080360180937</v>
      </c>
    </row>
    <row r="66" ht="41.25" customHeight="1">
      <c r="A66" s="1"/>
    </row>
    <row r="67" spans="1:14" ht="41.25" customHeight="1">
      <c r="A67" s="244" t="s">
        <v>201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</row>
    <row r="68" spans="1:14" ht="41.25" customHeight="1">
      <c r="A68" s="244" t="s">
        <v>318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</row>
    <row r="69" spans="1:14" ht="41.25" customHeight="1">
      <c r="A69" s="1"/>
      <c r="B69" s="1"/>
      <c r="C69" s="1" t="s">
        <v>59</v>
      </c>
      <c r="D69" s="1"/>
      <c r="E69" s="1" t="s">
        <v>59</v>
      </c>
      <c r="F69" s="1"/>
      <c r="G69" s="1" t="s">
        <v>59</v>
      </c>
      <c r="H69" s="1"/>
      <c r="I69" s="205" t="s">
        <v>59</v>
      </c>
      <c r="J69" s="1"/>
      <c r="K69" s="205" t="s">
        <v>59</v>
      </c>
      <c r="L69" s="1"/>
      <c r="M69" s="205" t="s">
        <v>59</v>
      </c>
      <c r="N69" s="1"/>
    </row>
    <row r="70" spans="1:14" ht="38.25" customHeight="1">
      <c r="A70" s="35"/>
      <c r="B70" s="36"/>
      <c r="C70" s="36" t="s">
        <v>59</v>
      </c>
      <c r="D70" s="37" t="s">
        <v>59</v>
      </c>
      <c r="E70" s="36" t="s">
        <v>59</v>
      </c>
      <c r="F70" s="159" t="s">
        <v>59</v>
      </c>
      <c r="G70" s="36" t="s">
        <v>59</v>
      </c>
      <c r="H70" s="159" t="s">
        <v>59</v>
      </c>
      <c r="I70" s="36" t="s">
        <v>59</v>
      </c>
      <c r="J70" s="159" t="s">
        <v>59</v>
      </c>
      <c r="K70" s="36" t="s">
        <v>59</v>
      </c>
      <c r="L70" s="159" t="s">
        <v>59</v>
      </c>
      <c r="M70" s="36" t="s">
        <v>59</v>
      </c>
      <c r="N70" s="159" t="s">
        <v>0</v>
      </c>
    </row>
    <row r="71" spans="1:14" ht="38.25" customHeight="1">
      <c r="A71" s="3" t="s">
        <v>1</v>
      </c>
      <c r="B71" s="3">
        <v>2557</v>
      </c>
      <c r="C71" s="3">
        <v>2558</v>
      </c>
      <c r="D71" s="4" t="s">
        <v>2</v>
      </c>
      <c r="E71" s="3">
        <v>2559</v>
      </c>
      <c r="F71" s="4" t="s">
        <v>2</v>
      </c>
      <c r="G71" s="3">
        <v>2560</v>
      </c>
      <c r="H71" s="4" t="s">
        <v>2</v>
      </c>
      <c r="I71" s="3">
        <v>2561</v>
      </c>
      <c r="J71" s="4" t="s">
        <v>2</v>
      </c>
      <c r="K71" s="3">
        <v>2562</v>
      </c>
      <c r="L71" s="4" t="s">
        <v>2</v>
      </c>
      <c r="M71" s="3">
        <v>2563</v>
      </c>
      <c r="N71" s="4" t="s">
        <v>2</v>
      </c>
    </row>
    <row r="72" spans="1:14" ht="38.25" customHeight="1">
      <c r="A72" s="5" t="s">
        <v>4</v>
      </c>
      <c r="B72" s="6">
        <v>11293.610409500001</v>
      </c>
      <c r="C72" s="6">
        <v>11883.40349794</v>
      </c>
      <c r="D72" s="4">
        <f aca="true" t="shared" si="24" ref="D72:D81">(C72-B72)/B72*100</f>
        <v>5.222360848784681</v>
      </c>
      <c r="E72" s="6">
        <v>12086.173939479999</v>
      </c>
      <c r="F72" s="4">
        <f aca="true" t="shared" si="25" ref="F72:F81">(E72-C72)/C72*100</f>
        <v>1.7063330515971198</v>
      </c>
      <c r="G72" s="6">
        <v>12598.23437105</v>
      </c>
      <c r="H72" s="4">
        <f aca="true" t="shared" si="26" ref="H72:H81">(G72-E72)/E72*100</f>
        <v>4.2367455088275285</v>
      </c>
      <c r="I72" s="6">
        <v>12810.94320574</v>
      </c>
      <c r="J72" s="4">
        <f aca="true" t="shared" si="27" ref="J72:J81">(I72-G72)/G72*100</f>
        <v>1.6884019492349844</v>
      </c>
      <c r="K72" s="6">
        <v>13407.24805894</v>
      </c>
      <c r="L72" s="4">
        <f aca="true" t="shared" si="28" ref="L72:L81">(K72-I72)/I72*100</f>
        <v>4.6546522267995245</v>
      </c>
      <c r="M72" s="167">
        <v>14466.786910169996</v>
      </c>
      <c r="N72" s="4">
        <f aca="true" t="shared" si="29" ref="N72:N81">(M72-K72)/K72*100</f>
        <v>7.902731765475853</v>
      </c>
    </row>
    <row r="73" spans="1:14" ht="38.25" customHeight="1">
      <c r="A73" s="5" t="s">
        <v>5</v>
      </c>
      <c r="B73" s="6">
        <v>25816.199624459998</v>
      </c>
      <c r="C73" s="6">
        <v>24108.965507970002</v>
      </c>
      <c r="D73" s="4">
        <f t="shared" si="24"/>
        <v>-6.613034223954665</v>
      </c>
      <c r="E73" s="6">
        <v>27012.49970311</v>
      </c>
      <c r="F73" s="4">
        <f t="shared" si="25"/>
        <v>12.043379439819347</v>
      </c>
      <c r="G73" s="6">
        <v>32974.097112380005</v>
      </c>
      <c r="H73" s="4">
        <f t="shared" si="26"/>
        <v>22.06977315980733</v>
      </c>
      <c r="I73" s="6">
        <v>34837.4921409</v>
      </c>
      <c r="J73" s="4">
        <f t="shared" si="27"/>
        <v>5.651087343405658</v>
      </c>
      <c r="K73" s="6">
        <v>32047.18332251</v>
      </c>
      <c r="L73" s="4">
        <f t="shared" si="28"/>
        <v>-8.009499670942485</v>
      </c>
      <c r="M73" s="167">
        <v>27524.23732588999</v>
      </c>
      <c r="N73" s="4">
        <f t="shared" si="29"/>
        <v>-14.113396335343726</v>
      </c>
    </row>
    <row r="74" spans="1:14" ht="38.25" customHeight="1">
      <c r="A74" s="5" t="s">
        <v>6</v>
      </c>
      <c r="B74" s="6">
        <v>0</v>
      </c>
      <c r="C74" s="6">
        <v>0</v>
      </c>
      <c r="D74" s="4" t="e">
        <f t="shared" si="24"/>
        <v>#DIV/0!</v>
      </c>
      <c r="E74" s="6">
        <v>0.0058757</v>
      </c>
      <c r="F74" s="4" t="e">
        <f t="shared" si="25"/>
        <v>#DIV/0!</v>
      </c>
      <c r="G74" s="6">
        <v>0</v>
      </c>
      <c r="H74" s="4">
        <f t="shared" si="26"/>
        <v>-100</v>
      </c>
      <c r="I74" s="6">
        <v>0</v>
      </c>
      <c r="J74" s="4" t="e">
        <f t="shared" si="27"/>
        <v>#DIV/0!</v>
      </c>
      <c r="K74" s="6">
        <v>0</v>
      </c>
      <c r="L74" s="4" t="e">
        <f t="shared" si="28"/>
        <v>#DIV/0!</v>
      </c>
      <c r="M74" s="167">
        <v>0</v>
      </c>
      <c r="N74" s="4" t="e">
        <f t="shared" si="29"/>
        <v>#DIV/0!</v>
      </c>
    </row>
    <row r="75" spans="1:14" ht="38.25" customHeight="1">
      <c r="A75" s="5" t="s">
        <v>7</v>
      </c>
      <c r="B75" s="6">
        <v>17760.381277779998</v>
      </c>
      <c r="C75" s="6">
        <v>18468.77022367</v>
      </c>
      <c r="D75" s="4">
        <f t="shared" si="24"/>
        <v>3.9885908686896614</v>
      </c>
      <c r="E75" s="6">
        <v>19064.01405954</v>
      </c>
      <c r="F75" s="4">
        <f t="shared" si="25"/>
        <v>3.222974939106253</v>
      </c>
      <c r="G75" s="6">
        <v>21345.940499859997</v>
      </c>
      <c r="H75" s="4">
        <f t="shared" si="26"/>
        <v>11.969810939045525</v>
      </c>
      <c r="I75" s="6">
        <v>22628.479238680004</v>
      </c>
      <c r="J75" s="4">
        <f t="shared" si="27"/>
        <v>6.008349638323122</v>
      </c>
      <c r="K75" s="6">
        <v>20085.69258294</v>
      </c>
      <c r="L75" s="4">
        <f t="shared" si="28"/>
        <v>-11.237108021795345</v>
      </c>
      <c r="M75" s="167">
        <v>17779.141352087998</v>
      </c>
      <c r="N75" s="4">
        <f t="shared" si="29"/>
        <v>-11.483553386708186</v>
      </c>
    </row>
    <row r="76" spans="1:14" ht="38.25" customHeight="1">
      <c r="A76" s="5" t="s">
        <v>8</v>
      </c>
      <c r="B76" s="6">
        <v>610.87463073</v>
      </c>
      <c r="C76" s="6">
        <v>655.74090757</v>
      </c>
      <c r="D76" s="4">
        <f t="shared" si="24"/>
        <v>7.344596515063066</v>
      </c>
      <c r="E76" s="6">
        <v>691.69074891</v>
      </c>
      <c r="F76" s="4">
        <f t="shared" si="25"/>
        <v>5.482324028436858</v>
      </c>
      <c r="G76" s="6">
        <v>709.46098606</v>
      </c>
      <c r="H76" s="4">
        <f t="shared" si="26"/>
        <v>2.5691014630459006</v>
      </c>
      <c r="I76" s="6">
        <v>752.1016027899999</v>
      </c>
      <c r="J76" s="4">
        <f t="shared" si="27"/>
        <v>6.0102835205646885</v>
      </c>
      <c r="K76" s="6">
        <v>810.01643383</v>
      </c>
      <c r="L76" s="4">
        <f t="shared" si="28"/>
        <v>7.700399896125594</v>
      </c>
      <c r="M76" s="167">
        <v>849.8125405545444</v>
      </c>
      <c r="N76" s="4">
        <f t="shared" si="29"/>
        <v>4.9129999173444565</v>
      </c>
    </row>
    <row r="77" spans="1:14" ht="38.25" customHeight="1">
      <c r="A77" s="5" t="s">
        <v>315</v>
      </c>
      <c r="B77" s="6">
        <v>0</v>
      </c>
      <c r="C77" s="6">
        <v>0</v>
      </c>
      <c r="D77" s="4" t="e">
        <f t="shared" si="24"/>
        <v>#DIV/0!</v>
      </c>
      <c r="E77" s="6">
        <v>0</v>
      </c>
      <c r="F77" s="4" t="e">
        <f t="shared" si="25"/>
        <v>#DIV/0!</v>
      </c>
      <c r="G77" s="6">
        <v>33.7163422</v>
      </c>
      <c r="H77" s="4" t="e">
        <f t="shared" si="26"/>
        <v>#DIV/0!</v>
      </c>
      <c r="I77" s="6">
        <v>2.6035642</v>
      </c>
      <c r="J77" s="4">
        <f t="shared" si="27"/>
        <v>-92.27803483380235</v>
      </c>
      <c r="K77" s="6">
        <v>12.99348839</v>
      </c>
      <c r="L77" s="4">
        <f t="shared" si="28"/>
        <v>399.0654115615815</v>
      </c>
      <c r="M77" s="167">
        <v>1.72528719</v>
      </c>
      <c r="N77" s="4">
        <f t="shared" si="29"/>
        <v>-86.72190917315315</v>
      </c>
    </row>
    <row r="78" spans="1:14" ht="38.25" customHeight="1">
      <c r="A78" s="5" t="s">
        <v>9</v>
      </c>
      <c r="B78" s="6">
        <v>0</v>
      </c>
      <c r="C78" s="6">
        <v>0</v>
      </c>
      <c r="D78" s="4" t="e">
        <f t="shared" si="24"/>
        <v>#DIV/0!</v>
      </c>
      <c r="E78" s="6">
        <v>0</v>
      </c>
      <c r="F78" s="4" t="e">
        <f t="shared" si="25"/>
        <v>#DIV/0!</v>
      </c>
      <c r="G78" s="6">
        <v>0</v>
      </c>
      <c r="H78" s="4" t="e">
        <f t="shared" si="26"/>
        <v>#DIV/0!</v>
      </c>
      <c r="I78" s="6">
        <v>0</v>
      </c>
      <c r="J78" s="4" t="e">
        <f t="shared" si="27"/>
        <v>#DIV/0!</v>
      </c>
      <c r="K78" s="6">
        <v>0</v>
      </c>
      <c r="L78" s="4" t="e">
        <f t="shared" si="28"/>
        <v>#DIV/0!</v>
      </c>
      <c r="M78" s="167">
        <v>0</v>
      </c>
      <c r="N78" s="4" t="e">
        <f t="shared" si="29"/>
        <v>#DIV/0!</v>
      </c>
    </row>
    <row r="79" spans="1:14" ht="38.25" customHeight="1">
      <c r="A79" s="5" t="s">
        <v>10</v>
      </c>
      <c r="B79" s="6">
        <v>123.70875927</v>
      </c>
      <c r="C79" s="6">
        <v>137.48099861</v>
      </c>
      <c r="D79" s="4">
        <f t="shared" si="24"/>
        <v>11.132792391799402</v>
      </c>
      <c r="E79" s="6">
        <v>181.60828555</v>
      </c>
      <c r="F79" s="4">
        <f t="shared" si="25"/>
        <v>32.09700786737689</v>
      </c>
      <c r="G79" s="6">
        <v>186.00991417</v>
      </c>
      <c r="H79" s="4">
        <f t="shared" si="26"/>
        <v>2.4236937244739036</v>
      </c>
      <c r="I79" s="6">
        <v>170.7874886</v>
      </c>
      <c r="J79" s="4">
        <f t="shared" si="27"/>
        <v>-8.183663563269958</v>
      </c>
      <c r="K79" s="6">
        <v>250.73625971999996</v>
      </c>
      <c r="L79" s="4">
        <f t="shared" si="28"/>
        <v>46.81184305440978</v>
      </c>
      <c r="M79" s="167">
        <v>291.01716037000006</v>
      </c>
      <c r="N79" s="4">
        <f t="shared" si="29"/>
        <v>16.065048068828272</v>
      </c>
    </row>
    <row r="80" spans="1:14" ht="38.25" customHeight="1">
      <c r="A80" s="5" t="s">
        <v>11</v>
      </c>
      <c r="B80" s="6">
        <v>3.729577929999999</v>
      </c>
      <c r="C80" s="6">
        <v>3.8241955400000003</v>
      </c>
      <c r="D80" s="4">
        <f t="shared" si="24"/>
        <v>2.5369522175395636</v>
      </c>
      <c r="E80" s="6">
        <v>4.9102</v>
      </c>
      <c r="F80" s="4">
        <f t="shared" si="25"/>
        <v>28.398246079226357</v>
      </c>
      <c r="G80" s="6">
        <v>5.79048879</v>
      </c>
      <c r="H80" s="4">
        <f t="shared" si="26"/>
        <v>17.92775833978251</v>
      </c>
      <c r="I80" s="6">
        <v>5.510884</v>
      </c>
      <c r="J80" s="4">
        <f t="shared" si="27"/>
        <v>-4.82869063632192</v>
      </c>
      <c r="K80" s="6">
        <v>5.737341549999999</v>
      </c>
      <c r="L80" s="4">
        <f t="shared" si="28"/>
        <v>4.109278112186706</v>
      </c>
      <c r="M80" s="167">
        <v>4.8024904</v>
      </c>
      <c r="N80" s="4">
        <f t="shared" si="29"/>
        <v>-16.294151949172335</v>
      </c>
    </row>
    <row r="81" spans="1:14" ht="38.25" customHeight="1">
      <c r="A81" s="3" t="s">
        <v>3</v>
      </c>
      <c r="B81" s="6">
        <f>SUM(B72:B80)</f>
        <v>55608.50427966999</v>
      </c>
      <c r="C81" s="6">
        <f>SUM(C72:C80)</f>
        <v>55258.1853313</v>
      </c>
      <c r="D81" s="4">
        <f t="shared" si="24"/>
        <v>-0.6299736936065434</v>
      </c>
      <c r="E81" s="6">
        <f>SUM(E72:E80)</f>
        <v>59040.90281229</v>
      </c>
      <c r="F81" s="4">
        <f t="shared" si="25"/>
        <v>6.84553330571886</v>
      </c>
      <c r="G81" s="6">
        <f>SUM(G72:G80)</f>
        <v>67853.24971451</v>
      </c>
      <c r="H81" s="4">
        <f t="shared" si="26"/>
        <v>14.925833587330617</v>
      </c>
      <c r="I81" s="6">
        <f>SUM(I72:I80)</f>
        <v>71207.91812491004</v>
      </c>
      <c r="J81" s="4">
        <f t="shared" si="27"/>
        <v>4.944005518548738</v>
      </c>
      <c r="K81" s="6">
        <f>SUM(K72:K80)</f>
        <v>66619.60748788</v>
      </c>
      <c r="L81" s="4">
        <f t="shared" si="28"/>
        <v>-6.443539929058745</v>
      </c>
      <c r="M81" s="167">
        <f>SUM(M72:M80)</f>
        <v>60917.52306666252</v>
      </c>
      <c r="N81" s="4">
        <f t="shared" si="29"/>
        <v>-8.559168443396862</v>
      </c>
    </row>
    <row r="82" ht="41.25" customHeight="1">
      <c r="A82" s="1" t="s">
        <v>59</v>
      </c>
    </row>
    <row r="83" spans="1:14" ht="41.25" customHeight="1">
      <c r="A83" s="244" t="s">
        <v>202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</row>
    <row r="84" spans="1:14" ht="41.25" customHeight="1">
      <c r="A84" s="244" t="s">
        <v>318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</row>
    <row r="85" spans="1:14" ht="41.25" customHeight="1">
      <c r="A85" s="1"/>
      <c r="B85" s="1"/>
      <c r="C85" s="1" t="s">
        <v>59</v>
      </c>
      <c r="D85" s="1"/>
      <c r="E85" s="1" t="s">
        <v>59</v>
      </c>
      <c r="F85" s="1"/>
      <c r="G85" s="1" t="s">
        <v>59</v>
      </c>
      <c r="H85" s="1"/>
      <c r="I85" s="1" t="s">
        <v>59</v>
      </c>
      <c r="J85" s="1"/>
      <c r="K85" s="1" t="s">
        <v>59</v>
      </c>
      <c r="L85" s="1"/>
      <c r="M85" s="1" t="s">
        <v>59</v>
      </c>
      <c r="N85" s="1"/>
    </row>
    <row r="86" spans="2:14" ht="41.25" customHeight="1">
      <c r="B86" s="214"/>
      <c r="C86" s="2" t="s">
        <v>59</v>
      </c>
      <c r="D86" s="2" t="s">
        <v>59</v>
      </c>
      <c r="E86" s="2" t="s">
        <v>59</v>
      </c>
      <c r="F86" s="157" t="s">
        <v>59</v>
      </c>
      <c r="G86" s="2" t="s">
        <v>59</v>
      </c>
      <c r="H86" s="157" t="s">
        <v>59</v>
      </c>
      <c r="I86" s="2" t="s">
        <v>59</v>
      </c>
      <c r="J86" s="157" t="s">
        <v>59</v>
      </c>
      <c r="K86" s="2" t="s">
        <v>59</v>
      </c>
      <c r="L86" s="157" t="s">
        <v>59</v>
      </c>
      <c r="M86" s="2" t="s">
        <v>59</v>
      </c>
      <c r="N86" s="157" t="s">
        <v>0</v>
      </c>
    </row>
    <row r="87" spans="1:14" ht="39" customHeight="1">
      <c r="A87" s="3" t="s">
        <v>1</v>
      </c>
      <c r="B87" s="3">
        <v>2557</v>
      </c>
      <c r="C87" s="3">
        <v>2558</v>
      </c>
      <c r="D87" s="4" t="s">
        <v>2</v>
      </c>
      <c r="E87" s="3">
        <v>2559</v>
      </c>
      <c r="F87" s="4" t="s">
        <v>2</v>
      </c>
      <c r="G87" s="3">
        <v>2560</v>
      </c>
      <c r="H87" s="4" t="s">
        <v>2</v>
      </c>
      <c r="I87" s="3">
        <v>2561</v>
      </c>
      <c r="J87" s="4" t="s">
        <v>2</v>
      </c>
      <c r="K87" s="3">
        <v>2562</v>
      </c>
      <c r="L87" s="4" t="s">
        <v>2</v>
      </c>
      <c r="M87" s="3">
        <v>2563</v>
      </c>
      <c r="N87" s="4" t="s">
        <v>2</v>
      </c>
    </row>
    <row r="88" spans="1:14" ht="39" customHeight="1">
      <c r="A88" s="5" t="s">
        <v>4</v>
      </c>
      <c r="B88" s="6">
        <v>10973.48448458</v>
      </c>
      <c r="C88" s="6">
        <v>12319.6580935</v>
      </c>
      <c r="D88" s="4">
        <f aca="true" t="shared" si="30" ref="D88:D97">(C88-B88)/B88*100</f>
        <v>12.267512755967813</v>
      </c>
      <c r="E88" s="6">
        <v>12626.198983109998</v>
      </c>
      <c r="F88" s="4">
        <f aca="true" t="shared" si="31" ref="F88:F97">(E88-C88)/C88*100</f>
        <v>2.4882256251229298</v>
      </c>
      <c r="G88" s="6">
        <v>12156.930149</v>
      </c>
      <c r="H88" s="4">
        <f aca="true" t="shared" si="32" ref="H88:H97">(G88-E88)/E88*100</f>
        <v>-3.7166278999541897</v>
      </c>
      <c r="I88" s="6">
        <v>11753.44824218</v>
      </c>
      <c r="J88" s="4">
        <f aca="true" t="shared" si="33" ref="J88:J97">(I88-G88)/G88*100</f>
        <v>-3.318945670286581</v>
      </c>
      <c r="K88" s="6">
        <v>12697.67849375</v>
      </c>
      <c r="L88" s="4">
        <f aca="true" t="shared" si="34" ref="L88:L97">(K88-I88)/I88*100</f>
        <v>8.033644528091834</v>
      </c>
      <c r="M88" s="6">
        <v>12555.7419096</v>
      </c>
      <c r="N88" s="4">
        <f aca="true" t="shared" si="35" ref="N88:N97">(M88-K88)/K88*100</f>
        <v>-1.117815230712163</v>
      </c>
    </row>
    <row r="89" spans="1:14" ht="39" customHeight="1">
      <c r="A89" s="5" t="s">
        <v>5</v>
      </c>
      <c r="B89" s="6">
        <v>23876.728334809995</v>
      </c>
      <c r="C89" s="6">
        <v>21187.47422287</v>
      </c>
      <c r="D89" s="4">
        <f t="shared" si="30"/>
        <v>-11.263076223132789</v>
      </c>
      <c r="E89" s="6">
        <v>20001.918171369998</v>
      </c>
      <c r="F89" s="4">
        <f t="shared" si="31"/>
        <v>-5.595551593499053</v>
      </c>
      <c r="G89" s="6">
        <v>19000.610942440002</v>
      </c>
      <c r="H89" s="4">
        <f t="shared" si="32"/>
        <v>-5.006056020983178</v>
      </c>
      <c r="I89" s="6">
        <v>21494.91656596</v>
      </c>
      <c r="J89" s="4">
        <f t="shared" si="33"/>
        <v>13.127502221250614</v>
      </c>
      <c r="K89" s="6">
        <v>24552.41838381</v>
      </c>
      <c r="L89" s="4">
        <f t="shared" si="34"/>
        <v>14.224301864432226</v>
      </c>
      <c r="M89" s="6">
        <v>20851.779384069996</v>
      </c>
      <c r="N89" s="4">
        <f t="shared" si="35"/>
        <v>-15.072401186272655</v>
      </c>
    </row>
    <row r="90" spans="1:14" ht="39" customHeight="1">
      <c r="A90" s="5" t="s">
        <v>6</v>
      </c>
      <c r="B90" s="6">
        <v>0</v>
      </c>
      <c r="C90" s="6">
        <v>0</v>
      </c>
      <c r="D90" s="4" t="e">
        <f t="shared" si="30"/>
        <v>#DIV/0!</v>
      </c>
      <c r="E90" s="6">
        <v>0.0015948800000000001</v>
      </c>
      <c r="F90" s="4" t="e">
        <f t="shared" si="31"/>
        <v>#DIV/0!</v>
      </c>
      <c r="G90" s="6">
        <v>0</v>
      </c>
      <c r="H90" s="4">
        <f t="shared" si="32"/>
        <v>-100</v>
      </c>
      <c r="I90" s="6">
        <v>0</v>
      </c>
      <c r="J90" s="4" t="e">
        <f t="shared" si="33"/>
        <v>#DIV/0!</v>
      </c>
      <c r="K90" s="6">
        <v>0</v>
      </c>
      <c r="L90" s="4" t="e">
        <f t="shared" si="34"/>
        <v>#DIV/0!</v>
      </c>
      <c r="M90" s="6">
        <v>0</v>
      </c>
      <c r="N90" s="4" t="e">
        <f t="shared" si="35"/>
        <v>#DIV/0!</v>
      </c>
    </row>
    <row r="91" spans="1:14" ht="39" customHeight="1">
      <c r="A91" s="5" t="s">
        <v>7</v>
      </c>
      <c r="B91" s="6">
        <v>9241.6070392</v>
      </c>
      <c r="C91" s="6">
        <v>9923.031289669998</v>
      </c>
      <c r="D91" s="4">
        <f t="shared" si="30"/>
        <v>7.37343892225248</v>
      </c>
      <c r="E91" s="6">
        <v>10271.19282458</v>
      </c>
      <c r="F91" s="4">
        <f t="shared" si="31"/>
        <v>3.5086207505204943</v>
      </c>
      <c r="G91" s="6">
        <v>11670.53917398</v>
      </c>
      <c r="H91" s="4">
        <f t="shared" si="32"/>
        <v>13.62399064353287</v>
      </c>
      <c r="I91" s="6">
        <v>11985.13236616</v>
      </c>
      <c r="J91" s="4">
        <f t="shared" si="33"/>
        <v>2.6956183214002665</v>
      </c>
      <c r="K91" s="6">
        <v>12204.814424580001</v>
      </c>
      <c r="L91" s="4">
        <f t="shared" si="34"/>
        <v>1.832954795228405</v>
      </c>
      <c r="M91" s="6">
        <v>10917.767611134</v>
      </c>
      <c r="N91" s="4">
        <f t="shared" si="35"/>
        <v>-10.545402565514971</v>
      </c>
    </row>
    <row r="92" spans="1:14" ht="39" customHeight="1">
      <c r="A92" s="5" t="s">
        <v>8</v>
      </c>
      <c r="B92" s="6">
        <v>2062.9923512200003</v>
      </c>
      <c r="C92" s="6">
        <v>1994.5800521</v>
      </c>
      <c r="D92" s="4">
        <f t="shared" si="30"/>
        <v>-3.31616833574506</v>
      </c>
      <c r="E92" s="6">
        <v>1930.02819495</v>
      </c>
      <c r="F92" s="4">
        <f t="shared" si="31"/>
        <v>-3.2363633177839377</v>
      </c>
      <c r="G92" s="6">
        <v>2033.86090921</v>
      </c>
      <c r="H92" s="4">
        <f t="shared" si="32"/>
        <v>5.3798547882193</v>
      </c>
      <c r="I92" s="6">
        <v>1912.90225968</v>
      </c>
      <c r="J92" s="4">
        <f t="shared" si="33"/>
        <v>-5.947242949714945</v>
      </c>
      <c r="K92" s="6">
        <v>1987.00794661</v>
      </c>
      <c r="L92" s="4">
        <f t="shared" si="34"/>
        <v>3.8739923357295223</v>
      </c>
      <c r="M92" s="6">
        <v>1926.8081674909042</v>
      </c>
      <c r="N92" s="4">
        <f t="shared" si="35"/>
        <v>-3.029669771668587</v>
      </c>
    </row>
    <row r="93" spans="1:14" ht="39" customHeight="1">
      <c r="A93" s="5" t="s">
        <v>315</v>
      </c>
      <c r="B93" s="6">
        <v>0</v>
      </c>
      <c r="C93" s="6">
        <v>0</v>
      </c>
      <c r="D93" s="4" t="e">
        <f t="shared" si="30"/>
        <v>#DIV/0!</v>
      </c>
      <c r="E93" s="6">
        <v>0</v>
      </c>
      <c r="F93" s="4" t="e">
        <f t="shared" si="31"/>
        <v>#DIV/0!</v>
      </c>
      <c r="G93" s="6">
        <v>0</v>
      </c>
      <c r="H93" s="4" t="e">
        <f t="shared" si="32"/>
        <v>#DIV/0!</v>
      </c>
      <c r="I93" s="6">
        <v>5.881906160000001</v>
      </c>
      <c r="J93" s="4" t="e">
        <f t="shared" si="33"/>
        <v>#DIV/0!</v>
      </c>
      <c r="K93" s="6">
        <v>2.50398138</v>
      </c>
      <c r="L93" s="4">
        <f t="shared" si="34"/>
        <v>-57.429083159667414</v>
      </c>
      <c r="M93" s="6">
        <v>4.98895247</v>
      </c>
      <c r="N93" s="4">
        <f t="shared" si="35"/>
        <v>99.24079746950835</v>
      </c>
    </row>
    <row r="94" spans="1:14" ht="39" customHeight="1">
      <c r="A94" s="5" t="s">
        <v>9</v>
      </c>
      <c r="B94" s="6">
        <v>0</v>
      </c>
      <c r="C94" s="6">
        <v>0</v>
      </c>
      <c r="D94" s="4" t="e">
        <f t="shared" si="30"/>
        <v>#DIV/0!</v>
      </c>
      <c r="E94" s="6">
        <v>0</v>
      </c>
      <c r="F94" s="4" t="e">
        <f t="shared" si="31"/>
        <v>#DIV/0!</v>
      </c>
      <c r="G94" s="6">
        <v>0</v>
      </c>
      <c r="H94" s="4" t="e">
        <f t="shared" si="32"/>
        <v>#DIV/0!</v>
      </c>
      <c r="I94" s="6">
        <v>0</v>
      </c>
      <c r="J94" s="4" t="e">
        <f t="shared" si="33"/>
        <v>#DIV/0!</v>
      </c>
      <c r="K94" s="6">
        <v>0</v>
      </c>
      <c r="L94" s="4" t="e">
        <f t="shared" si="34"/>
        <v>#DIV/0!</v>
      </c>
      <c r="M94" s="6">
        <v>0</v>
      </c>
      <c r="N94" s="4" t="e">
        <f t="shared" si="35"/>
        <v>#DIV/0!</v>
      </c>
    </row>
    <row r="95" spans="1:14" ht="39" customHeight="1">
      <c r="A95" s="5" t="s">
        <v>10</v>
      </c>
      <c r="B95" s="6">
        <v>203.48450831</v>
      </c>
      <c r="C95" s="6">
        <v>294.69127699000006</v>
      </c>
      <c r="D95" s="4">
        <f t="shared" si="30"/>
        <v>44.82246311402263</v>
      </c>
      <c r="E95" s="6">
        <v>264.59019416000007</v>
      </c>
      <c r="F95" s="4">
        <f t="shared" si="31"/>
        <v>-10.214446500573356</v>
      </c>
      <c r="G95" s="6">
        <v>316.93080227</v>
      </c>
      <c r="H95" s="4">
        <f t="shared" si="32"/>
        <v>19.78176412628093</v>
      </c>
      <c r="I95" s="6">
        <v>354.55732986000004</v>
      </c>
      <c r="J95" s="4">
        <f t="shared" si="33"/>
        <v>11.872158629108316</v>
      </c>
      <c r="K95" s="6">
        <v>323.57973864999997</v>
      </c>
      <c r="L95" s="4">
        <f t="shared" si="34"/>
        <v>-8.73697667517742</v>
      </c>
      <c r="M95" s="6">
        <v>373.19895278999996</v>
      </c>
      <c r="N95" s="4">
        <f t="shared" si="35"/>
        <v>15.33446264188705</v>
      </c>
    </row>
    <row r="96" spans="1:14" ht="39" customHeight="1">
      <c r="A96" s="5" t="s">
        <v>11</v>
      </c>
      <c r="B96" s="6">
        <v>3.20541536</v>
      </c>
      <c r="C96" s="6">
        <v>3.8581769099999996</v>
      </c>
      <c r="D96" s="4">
        <f t="shared" si="30"/>
        <v>20.364335871903968</v>
      </c>
      <c r="E96" s="6">
        <v>4.9093</v>
      </c>
      <c r="F96" s="4">
        <f t="shared" si="31"/>
        <v>27.24403557741473</v>
      </c>
      <c r="G96" s="6">
        <v>5.38692212</v>
      </c>
      <c r="H96" s="4">
        <f t="shared" si="32"/>
        <v>9.728925101338284</v>
      </c>
      <c r="I96" s="6">
        <v>5.720569000000001</v>
      </c>
      <c r="J96" s="4">
        <f t="shared" si="33"/>
        <v>6.193645881036066</v>
      </c>
      <c r="K96" s="6">
        <v>5.537205</v>
      </c>
      <c r="L96" s="4">
        <f t="shared" si="34"/>
        <v>-3.2053454822413805</v>
      </c>
      <c r="M96" s="6">
        <v>4.1838015</v>
      </c>
      <c r="N96" s="4">
        <f t="shared" si="35"/>
        <v>-24.441997361484717</v>
      </c>
    </row>
    <row r="97" spans="1:14" ht="39" customHeight="1">
      <c r="A97" s="3" t="s">
        <v>3</v>
      </c>
      <c r="B97" s="6">
        <f>SUM(B88:B96)</f>
        <v>46361.50213348</v>
      </c>
      <c r="C97" s="6">
        <f>SUM(C88:C96)</f>
        <v>45723.293112039995</v>
      </c>
      <c r="D97" s="4">
        <f t="shared" si="30"/>
        <v>-1.3765926298128253</v>
      </c>
      <c r="E97" s="6">
        <f>SUM(E88:E96)</f>
        <v>45098.839263049995</v>
      </c>
      <c r="F97" s="4">
        <f t="shared" si="31"/>
        <v>-1.365723696803386</v>
      </c>
      <c r="G97" s="6">
        <f>SUM(G88:G96)</f>
        <v>45184.25889902</v>
      </c>
      <c r="H97" s="4">
        <f t="shared" si="32"/>
        <v>0.18940539793447084</v>
      </c>
      <c r="I97" s="6">
        <f>SUM(I88:I96)</f>
        <v>47512.559239</v>
      </c>
      <c r="J97" s="4">
        <f t="shared" si="33"/>
        <v>5.152901467706707</v>
      </c>
      <c r="K97" s="6">
        <f>SUM(K88:K96)</f>
        <v>51773.54017378</v>
      </c>
      <c r="L97" s="4">
        <f t="shared" si="34"/>
        <v>8.968114963764005</v>
      </c>
      <c r="M97" s="6">
        <f>SUM(M88:M96)</f>
        <v>46634.4687790549</v>
      </c>
      <c r="N97" s="4">
        <f t="shared" si="35"/>
        <v>-9.926057552710509</v>
      </c>
    </row>
    <row r="98" ht="41.25" customHeight="1">
      <c r="A98" s="1"/>
    </row>
    <row r="99" spans="1:14" ht="41.25" customHeight="1">
      <c r="A99" s="244" t="s">
        <v>119</v>
      </c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</row>
    <row r="100" spans="1:14" ht="41.25" customHeight="1">
      <c r="A100" s="244" t="s">
        <v>318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</row>
    <row r="101" spans="1:14" ht="4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41.25" customHeight="1">
      <c r="B102" s="214"/>
      <c r="D102" s="2" t="s">
        <v>59</v>
      </c>
      <c r="F102" s="157" t="s">
        <v>59</v>
      </c>
      <c r="H102" s="157" t="s">
        <v>59</v>
      </c>
      <c r="J102" s="157" t="s">
        <v>59</v>
      </c>
      <c r="L102" s="157" t="s">
        <v>59</v>
      </c>
      <c r="N102" s="157" t="s">
        <v>0</v>
      </c>
    </row>
    <row r="103" spans="1:14" ht="39" customHeight="1">
      <c r="A103" s="3" t="s">
        <v>1</v>
      </c>
      <c r="B103" s="3">
        <v>2557</v>
      </c>
      <c r="C103" s="3">
        <v>2558</v>
      </c>
      <c r="D103" s="4" t="s">
        <v>2</v>
      </c>
      <c r="E103" s="3">
        <v>2559</v>
      </c>
      <c r="F103" s="4" t="s">
        <v>2</v>
      </c>
      <c r="G103" s="3">
        <v>2560</v>
      </c>
      <c r="H103" s="4" t="s">
        <v>2</v>
      </c>
      <c r="I103" s="3">
        <v>2561</v>
      </c>
      <c r="J103" s="4" t="s">
        <v>2</v>
      </c>
      <c r="K103" s="3">
        <v>2562</v>
      </c>
      <c r="L103" s="4" t="s">
        <v>2</v>
      </c>
      <c r="M103" s="3">
        <v>2563</v>
      </c>
      <c r="N103" s="4" t="s">
        <v>2</v>
      </c>
    </row>
    <row r="104" spans="1:14" ht="39" customHeight="1">
      <c r="A104" s="5" t="s">
        <v>4</v>
      </c>
      <c r="B104" s="6">
        <v>1863.1880179100003</v>
      </c>
      <c r="C104" s="6">
        <v>1978.7950142600005</v>
      </c>
      <c r="D104" s="4">
        <f aca="true" t="shared" si="36" ref="D104:D113">(C104-B104)/B104*100</f>
        <v>6.204794966408186</v>
      </c>
      <c r="E104" s="6">
        <v>1908.6923758099997</v>
      </c>
      <c r="F104" s="4">
        <f aca="true" t="shared" si="37" ref="F104:F113">(E104-C104)/C104*100</f>
        <v>-3.5426933029855383</v>
      </c>
      <c r="G104" s="6">
        <v>1916.2238072699997</v>
      </c>
      <c r="H104" s="4">
        <f aca="true" t="shared" si="38" ref="H104:H113">(G104-E104)/E104*100</f>
        <v>0.3945859246597492</v>
      </c>
      <c r="I104" s="6">
        <v>2182.25185071</v>
      </c>
      <c r="J104" s="4">
        <f aca="true" t="shared" si="39" ref="J104:J113">(I104-G104)/G104*100</f>
        <v>13.882931755190132</v>
      </c>
      <c r="K104" s="6">
        <v>2413.31173861</v>
      </c>
      <c r="L104" s="4">
        <f aca="true" t="shared" si="40" ref="L104:L113">(K104-I104)/I104*100</f>
        <v>10.588140311340515</v>
      </c>
      <c r="M104" s="6">
        <v>2331.36116913</v>
      </c>
      <c r="N104" s="4">
        <f aca="true" t="shared" si="41" ref="N104:N113">(M104-K104)/K104*100</f>
        <v>-3.395772214956417</v>
      </c>
    </row>
    <row r="105" spans="1:14" ht="39" customHeight="1">
      <c r="A105" s="5" t="s">
        <v>5</v>
      </c>
      <c r="B105" s="6">
        <v>2792.4934587599996</v>
      </c>
      <c r="C105" s="6">
        <v>2960.1379114399997</v>
      </c>
      <c r="D105" s="4">
        <f t="shared" si="36"/>
        <v>6.003396432464419</v>
      </c>
      <c r="E105" s="6">
        <v>3601.66884229</v>
      </c>
      <c r="F105" s="4">
        <f t="shared" si="37"/>
        <v>21.672332507572897</v>
      </c>
      <c r="G105" s="6">
        <v>4567.75022009</v>
      </c>
      <c r="H105" s="4">
        <f t="shared" si="38"/>
        <v>26.8231594880819</v>
      </c>
      <c r="I105" s="6">
        <v>4989.706810729999</v>
      </c>
      <c r="J105" s="4">
        <f t="shared" si="39"/>
        <v>9.237733464149128</v>
      </c>
      <c r="K105" s="6">
        <v>4572.363582350001</v>
      </c>
      <c r="L105" s="4">
        <f t="shared" si="40"/>
        <v>-8.364083185860387</v>
      </c>
      <c r="M105" s="6">
        <v>4018.5739690599994</v>
      </c>
      <c r="N105" s="4">
        <f t="shared" si="41"/>
        <v>-12.111670546666744</v>
      </c>
    </row>
    <row r="106" spans="1:14" ht="39" customHeight="1">
      <c r="A106" s="5" t="s">
        <v>6</v>
      </c>
      <c r="B106" s="6">
        <v>0</v>
      </c>
      <c r="C106" s="6">
        <v>0</v>
      </c>
      <c r="D106" s="4" t="e">
        <f t="shared" si="36"/>
        <v>#DIV/0!</v>
      </c>
      <c r="E106" s="6">
        <v>0</v>
      </c>
      <c r="F106" s="4" t="e">
        <f t="shared" si="37"/>
        <v>#DIV/0!</v>
      </c>
      <c r="G106" s="6">
        <v>0</v>
      </c>
      <c r="H106" s="4" t="e">
        <f t="shared" si="38"/>
        <v>#DIV/0!</v>
      </c>
      <c r="I106" s="6">
        <v>0</v>
      </c>
      <c r="J106" s="4" t="e">
        <f t="shared" si="39"/>
        <v>#DIV/0!</v>
      </c>
      <c r="K106" s="6">
        <v>0</v>
      </c>
      <c r="L106" s="4" t="e">
        <f t="shared" si="40"/>
        <v>#DIV/0!</v>
      </c>
      <c r="M106" s="6">
        <v>0</v>
      </c>
      <c r="N106" s="4" t="e">
        <f t="shared" si="41"/>
        <v>#DIV/0!</v>
      </c>
    </row>
    <row r="107" spans="1:14" ht="39" customHeight="1">
      <c r="A107" s="5" t="s">
        <v>7</v>
      </c>
      <c r="B107" s="6">
        <v>3079.01595991</v>
      </c>
      <c r="C107" s="6">
        <v>3312.8085853899997</v>
      </c>
      <c r="D107" s="4">
        <f t="shared" si="36"/>
        <v>7.59309560340289</v>
      </c>
      <c r="E107" s="6">
        <v>3097.5180700200003</v>
      </c>
      <c r="F107" s="4">
        <f t="shared" si="37"/>
        <v>-6.498730905234429</v>
      </c>
      <c r="G107" s="6">
        <v>3612.5754032900004</v>
      </c>
      <c r="H107" s="4">
        <f t="shared" si="38"/>
        <v>16.628065490726076</v>
      </c>
      <c r="I107" s="6">
        <v>3632.74287612</v>
      </c>
      <c r="J107" s="4">
        <f t="shared" si="39"/>
        <v>0.5582574916396991</v>
      </c>
      <c r="K107" s="6">
        <v>3239.185835</v>
      </c>
      <c r="L107" s="4">
        <f t="shared" si="40"/>
        <v>-10.833605750273842</v>
      </c>
      <c r="M107" s="6">
        <v>3931.6112543160007</v>
      </c>
      <c r="N107" s="4">
        <f t="shared" si="41"/>
        <v>21.37652652818545</v>
      </c>
    </row>
    <row r="108" spans="1:14" ht="39" customHeight="1">
      <c r="A108" s="5" t="s">
        <v>8</v>
      </c>
      <c r="B108" s="6">
        <v>14.191963169999998</v>
      </c>
      <c r="C108" s="6">
        <v>17.692591800000002</v>
      </c>
      <c r="D108" s="4">
        <f t="shared" si="36"/>
        <v>24.666274764578645</v>
      </c>
      <c r="E108" s="6">
        <v>21.82482515</v>
      </c>
      <c r="F108" s="4">
        <f t="shared" si="37"/>
        <v>23.355726491129445</v>
      </c>
      <c r="G108" s="6">
        <v>14.20074562</v>
      </c>
      <c r="H108" s="4">
        <f t="shared" si="38"/>
        <v>-34.93306121630028</v>
      </c>
      <c r="I108" s="6">
        <v>29.47478895</v>
      </c>
      <c r="J108" s="4">
        <f t="shared" si="39"/>
        <v>107.55803771661394</v>
      </c>
      <c r="K108" s="6">
        <v>18.80506009</v>
      </c>
      <c r="L108" s="4">
        <f t="shared" si="40"/>
        <v>-36.19950893660258</v>
      </c>
      <c r="M108" s="6">
        <v>17.420140127272546</v>
      </c>
      <c r="N108" s="4">
        <f t="shared" si="41"/>
        <v>-7.364613333322537</v>
      </c>
    </row>
    <row r="109" spans="1:14" ht="39" customHeight="1">
      <c r="A109" s="5" t="s">
        <v>315</v>
      </c>
      <c r="B109" s="6">
        <v>0</v>
      </c>
      <c r="C109" s="6">
        <v>0</v>
      </c>
      <c r="D109" s="4" t="e">
        <f t="shared" si="36"/>
        <v>#DIV/0!</v>
      </c>
      <c r="E109" s="6">
        <v>0</v>
      </c>
      <c r="F109" s="4" t="e">
        <f t="shared" si="37"/>
        <v>#DIV/0!</v>
      </c>
      <c r="G109" s="6">
        <v>0</v>
      </c>
      <c r="H109" s="4" t="e">
        <f t="shared" si="38"/>
        <v>#DIV/0!</v>
      </c>
      <c r="I109" s="6">
        <v>1.8284931100000001</v>
      </c>
      <c r="J109" s="4" t="e">
        <f t="shared" si="39"/>
        <v>#DIV/0!</v>
      </c>
      <c r="K109" s="6">
        <v>1.826175</v>
      </c>
      <c r="L109" s="4">
        <f t="shared" si="40"/>
        <v>-0.12677707054636042</v>
      </c>
      <c r="M109" s="6">
        <v>0</v>
      </c>
      <c r="N109" s="4">
        <f t="shared" si="41"/>
        <v>-100</v>
      </c>
    </row>
    <row r="110" spans="1:14" ht="39" customHeight="1">
      <c r="A110" s="5" t="s">
        <v>9</v>
      </c>
      <c r="B110" s="6">
        <v>0</v>
      </c>
      <c r="C110" s="6">
        <v>0</v>
      </c>
      <c r="D110" s="4" t="e">
        <f t="shared" si="36"/>
        <v>#DIV/0!</v>
      </c>
      <c r="E110" s="6">
        <v>0</v>
      </c>
      <c r="F110" s="4" t="e">
        <f t="shared" si="37"/>
        <v>#DIV/0!</v>
      </c>
      <c r="G110" s="6">
        <v>0</v>
      </c>
      <c r="H110" s="4" t="e">
        <f t="shared" si="38"/>
        <v>#DIV/0!</v>
      </c>
      <c r="I110" s="6">
        <v>0</v>
      </c>
      <c r="J110" s="4" t="e">
        <f t="shared" si="39"/>
        <v>#DIV/0!</v>
      </c>
      <c r="K110" s="6">
        <v>0</v>
      </c>
      <c r="L110" s="4" t="e">
        <f t="shared" si="40"/>
        <v>#DIV/0!</v>
      </c>
      <c r="M110" s="6">
        <v>0</v>
      </c>
      <c r="N110" s="4" t="e">
        <f t="shared" si="41"/>
        <v>#DIV/0!</v>
      </c>
    </row>
    <row r="111" spans="1:14" ht="39" customHeight="1">
      <c r="A111" s="5" t="s">
        <v>10</v>
      </c>
      <c r="B111" s="6">
        <v>53.377633790000004</v>
      </c>
      <c r="C111" s="6">
        <v>64.92263209999999</v>
      </c>
      <c r="D111" s="4">
        <f t="shared" si="36"/>
        <v>21.62890613589333</v>
      </c>
      <c r="E111" s="6">
        <v>62.95023749999999</v>
      </c>
      <c r="F111" s="4">
        <f t="shared" si="37"/>
        <v>-3.038069369957036</v>
      </c>
      <c r="G111" s="6">
        <v>65.81895498</v>
      </c>
      <c r="H111" s="4">
        <f t="shared" si="38"/>
        <v>4.557119391328759</v>
      </c>
      <c r="I111" s="6">
        <v>67.05696044999999</v>
      </c>
      <c r="J111" s="4">
        <f t="shared" si="39"/>
        <v>1.8809254421863357</v>
      </c>
      <c r="K111" s="6">
        <v>79.92518153000002</v>
      </c>
      <c r="L111" s="4">
        <f t="shared" si="40"/>
        <v>19.18998563854534</v>
      </c>
      <c r="M111" s="6">
        <v>84.43406919</v>
      </c>
      <c r="N111" s="4">
        <f t="shared" si="41"/>
        <v>5.641385572965596</v>
      </c>
    </row>
    <row r="112" spans="1:14" ht="39" customHeight="1">
      <c r="A112" s="5" t="s">
        <v>11</v>
      </c>
      <c r="B112" s="6">
        <v>1.51043901</v>
      </c>
      <c r="C112" s="6">
        <v>1.5907600000000002</v>
      </c>
      <c r="D112" s="4">
        <f t="shared" si="36"/>
        <v>5.317724811675788</v>
      </c>
      <c r="E112" s="6">
        <v>2.0198865</v>
      </c>
      <c r="F112" s="4">
        <f t="shared" si="37"/>
        <v>26.97619376901606</v>
      </c>
      <c r="G112" s="6">
        <v>2.01794</v>
      </c>
      <c r="H112" s="4">
        <f t="shared" si="38"/>
        <v>-0.09636680080788179</v>
      </c>
      <c r="I112" s="6">
        <v>2.0698275</v>
      </c>
      <c r="J112" s="4">
        <f t="shared" si="39"/>
        <v>2.5713103461946494</v>
      </c>
      <c r="K112" s="6">
        <v>2.1747105</v>
      </c>
      <c r="L112" s="4">
        <f t="shared" si="40"/>
        <v>5.067233863691542</v>
      </c>
      <c r="M112" s="6">
        <v>1.8966464</v>
      </c>
      <c r="N112" s="4">
        <f t="shared" si="41"/>
        <v>-12.7862582168983</v>
      </c>
    </row>
    <row r="113" spans="1:14" ht="39" customHeight="1">
      <c r="A113" s="3" t="s">
        <v>3</v>
      </c>
      <c r="B113" s="6">
        <f>SUM(B104:B112)</f>
        <v>7803.777472549999</v>
      </c>
      <c r="C113" s="6">
        <f>SUM(C104:C112)</f>
        <v>8335.94749499</v>
      </c>
      <c r="D113" s="4">
        <f t="shared" si="36"/>
        <v>6.819390023766346</v>
      </c>
      <c r="E113" s="6">
        <f>SUM(E104:E112)</f>
        <v>8694.674237270001</v>
      </c>
      <c r="F113" s="4">
        <f t="shared" si="37"/>
        <v>4.303370942482547</v>
      </c>
      <c r="G113" s="6">
        <f>SUM(G104:G112)</f>
        <v>10178.587071250002</v>
      </c>
      <c r="H113" s="4">
        <f t="shared" si="38"/>
        <v>17.06691698257263</v>
      </c>
      <c r="I113" s="6">
        <f>SUM(I104:I112)</f>
        <v>10905.131607569998</v>
      </c>
      <c r="J113" s="4">
        <f t="shared" si="39"/>
        <v>7.137970439651318</v>
      </c>
      <c r="K113" s="6">
        <f>SUM(K104:K112)</f>
        <v>10327.592283080001</v>
      </c>
      <c r="L113" s="4">
        <f t="shared" si="40"/>
        <v>-5.2960325952333065</v>
      </c>
      <c r="M113" s="6">
        <f>SUM(M104:M112)</f>
        <v>10385.297248223273</v>
      </c>
      <c r="N113" s="4">
        <f t="shared" si="41"/>
        <v>0.5587455774935213</v>
      </c>
    </row>
    <row r="114" ht="41.25" customHeight="1">
      <c r="A114" s="1"/>
    </row>
    <row r="115" ht="41.25" customHeight="1">
      <c r="A115" s="1"/>
    </row>
    <row r="116" spans="1:14" ht="41.25" customHeight="1">
      <c r="A116" s="244" t="s">
        <v>120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</row>
    <row r="117" spans="1:14" ht="41.25" customHeight="1">
      <c r="A117" s="244" t="s">
        <v>318</v>
      </c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</row>
    <row r="118" spans="1:14" ht="4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41.25" customHeight="1">
      <c r="B119" s="214"/>
      <c r="D119" s="2" t="s">
        <v>59</v>
      </c>
      <c r="F119" s="157" t="s">
        <v>59</v>
      </c>
      <c r="H119" s="157" t="s">
        <v>59</v>
      </c>
      <c r="J119" s="157" t="s">
        <v>59</v>
      </c>
      <c r="L119" s="157" t="s">
        <v>59</v>
      </c>
      <c r="N119" s="157" t="s">
        <v>0</v>
      </c>
    </row>
    <row r="120" spans="1:14" ht="39" customHeight="1">
      <c r="A120" s="3" t="s">
        <v>1</v>
      </c>
      <c r="B120" s="3">
        <v>2557</v>
      </c>
      <c r="C120" s="3">
        <v>2558</v>
      </c>
      <c r="D120" s="4" t="s">
        <v>2</v>
      </c>
      <c r="E120" s="3">
        <v>2559</v>
      </c>
      <c r="F120" s="4" t="s">
        <v>2</v>
      </c>
      <c r="G120" s="3">
        <v>2560</v>
      </c>
      <c r="H120" s="4" t="s">
        <v>2</v>
      </c>
      <c r="I120" s="3">
        <v>2561</v>
      </c>
      <c r="J120" s="4" t="s">
        <v>2</v>
      </c>
      <c r="K120" s="3">
        <v>2562</v>
      </c>
      <c r="L120" s="4" t="s">
        <v>2</v>
      </c>
      <c r="M120" s="3">
        <v>2563</v>
      </c>
      <c r="N120" s="4" t="s">
        <v>2</v>
      </c>
    </row>
    <row r="121" spans="1:14" ht="39" customHeight="1">
      <c r="A121" s="5" t="s">
        <v>4</v>
      </c>
      <c r="B121" s="6">
        <v>1804.8706751200002</v>
      </c>
      <c r="C121" s="6">
        <v>2090.3312953</v>
      </c>
      <c r="D121" s="4">
        <f aca="true" t="shared" si="42" ref="D121:D130">(C121-B121)/B121*100</f>
        <v>15.816126003655102</v>
      </c>
      <c r="E121" s="6">
        <v>2282.48825415</v>
      </c>
      <c r="F121" s="4">
        <f aca="true" t="shared" si="43" ref="F121:F130">(E121-C121)/C121*100</f>
        <v>9.192655694437287</v>
      </c>
      <c r="G121" s="6">
        <v>2569.5731867100003</v>
      </c>
      <c r="H121" s="4">
        <f aca="true" t="shared" si="44" ref="H121:H130">(G121-E121)/E121*100</f>
        <v>12.57771784972058</v>
      </c>
      <c r="I121" s="6">
        <v>2544.75054413</v>
      </c>
      <c r="J121" s="4">
        <f aca="true" t="shared" si="45" ref="J121:J130">(I121-G121)/G121*100</f>
        <v>-0.9660220112968427</v>
      </c>
      <c r="K121" s="6">
        <v>2719.4530668799994</v>
      </c>
      <c r="L121" s="4">
        <f aca="true" t="shared" si="46" ref="L121:L130">(K121-I121)/I121*100</f>
        <v>6.865212118845493</v>
      </c>
      <c r="M121" s="6">
        <v>2584.78501661</v>
      </c>
      <c r="N121" s="4">
        <f aca="true" t="shared" si="47" ref="N121:N130">(M121-K121)/K121*100</f>
        <v>-4.9520270053604</v>
      </c>
    </row>
    <row r="122" spans="1:14" ht="39" customHeight="1">
      <c r="A122" s="5" t="s">
        <v>5</v>
      </c>
      <c r="B122" s="6">
        <v>3183.98851955</v>
      </c>
      <c r="C122" s="6">
        <v>4522.5394113699995</v>
      </c>
      <c r="D122" s="4">
        <f t="shared" si="42"/>
        <v>42.04006652665882</v>
      </c>
      <c r="E122" s="6">
        <v>3951.2399455299997</v>
      </c>
      <c r="F122" s="4">
        <f t="shared" si="43"/>
        <v>-12.63227169239721</v>
      </c>
      <c r="G122" s="6">
        <v>4423.02119335</v>
      </c>
      <c r="H122" s="4">
        <f t="shared" si="44"/>
        <v>11.940080944811323</v>
      </c>
      <c r="I122" s="6">
        <v>5366.433560529999</v>
      </c>
      <c r="J122" s="4">
        <f t="shared" si="45"/>
        <v>21.329591831900256</v>
      </c>
      <c r="K122" s="6">
        <v>4625.39456562</v>
      </c>
      <c r="L122" s="4">
        <f t="shared" si="46"/>
        <v>-13.80877982651876</v>
      </c>
      <c r="M122" s="6">
        <v>4332.304257399999</v>
      </c>
      <c r="N122" s="4">
        <f t="shared" si="47"/>
        <v>-6.33654716504633</v>
      </c>
    </row>
    <row r="123" spans="1:14" ht="39" customHeight="1">
      <c r="A123" s="5" t="s">
        <v>6</v>
      </c>
      <c r="B123" s="6">
        <v>0</v>
      </c>
      <c r="C123" s="6">
        <v>0</v>
      </c>
      <c r="D123" s="4" t="e">
        <f t="shared" si="42"/>
        <v>#DIV/0!</v>
      </c>
      <c r="E123" s="6">
        <v>0.00180303</v>
      </c>
      <c r="F123" s="4" t="e">
        <f t="shared" si="43"/>
        <v>#DIV/0!</v>
      </c>
      <c r="G123" s="6">
        <v>0</v>
      </c>
      <c r="H123" s="4">
        <f t="shared" si="44"/>
        <v>-100</v>
      </c>
      <c r="I123" s="6">
        <v>0</v>
      </c>
      <c r="J123" s="4" t="e">
        <f t="shared" si="45"/>
        <v>#DIV/0!</v>
      </c>
      <c r="K123" s="6">
        <v>0</v>
      </c>
      <c r="L123" s="4" t="e">
        <f t="shared" si="46"/>
        <v>#DIV/0!</v>
      </c>
      <c r="M123" s="6">
        <v>0</v>
      </c>
      <c r="N123" s="4" t="e">
        <f t="shared" si="47"/>
        <v>#DIV/0!</v>
      </c>
    </row>
    <row r="124" spans="1:14" ht="39" customHeight="1">
      <c r="A124" s="5" t="s">
        <v>7</v>
      </c>
      <c r="B124" s="6">
        <v>3446.72306409</v>
      </c>
      <c r="C124" s="6">
        <v>3825.1273961799993</v>
      </c>
      <c r="D124" s="4">
        <f t="shared" si="42"/>
        <v>10.978669450773092</v>
      </c>
      <c r="E124" s="6">
        <v>4277.642439909999</v>
      </c>
      <c r="F124" s="4">
        <f t="shared" si="43"/>
        <v>11.830064645216993</v>
      </c>
      <c r="G124" s="6">
        <v>4487.229686080001</v>
      </c>
      <c r="H124" s="4">
        <f t="shared" si="44"/>
        <v>4.8995971288898</v>
      </c>
      <c r="I124" s="6">
        <v>4624.907386320001</v>
      </c>
      <c r="J124" s="4">
        <f t="shared" si="45"/>
        <v>3.0682115664169234</v>
      </c>
      <c r="K124" s="6">
        <v>4985.1801470499995</v>
      </c>
      <c r="L124" s="4">
        <f t="shared" si="46"/>
        <v>7.789837301297063</v>
      </c>
      <c r="M124" s="6">
        <v>4991.455156850999</v>
      </c>
      <c r="N124" s="4">
        <f t="shared" si="47"/>
        <v>0.12587328072211143</v>
      </c>
    </row>
    <row r="125" spans="1:14" ht="39" customHeight="1">
      <c r="A125" s="5" t="s">
        <v>8</v>
      </c>
      <c r="B125" s="6">
        <v>27.35700844</v>
      </c>
      <c r="C125" s="6">
        <v>27.059091180000003</v>
      </c>
      <c r="D125" s="4">
        <f t="shared" si="42"/>
        <v>-1.088997946004941</v>
      </c>
      <c r="E125" s="6">
        <v>27.83371103</v>
      </c>
      <c r="F125" s="4">
        <f t="shared" si="43"/>
        <v>2.8626972164258655</v>
      </c>
      <c r="G125" s="6">
        <v>27.092630460000002</v>
      </c>
      <c r="H125" s="4">
        <f t="shared" si="44"/>
        <v>-2.6625287917994083</v>
      </c>
      <c r="I125" s="6">
        <v>30.76985653</v>
      </c>
      <c r="J125" s="4">
        <f t="shared" si="45"/>
        <v>13.57279085701594</v>
      </c>
      <c r="K125" s="6">
        <v>23.006428489999998</v>
      </c>
      <c r="L125" s="4">
        <f t="shared" si="46"/>
        <v>-25.230628009041293</v>
      </c>
      <c r="M125" s="6">
        <v>21.639649136363264</v>
      </c>
      <c r="N125" s="4">
        <f t="shared" si="47"/>
        <v>-5.940858461498356</v>
      </c>
    </row>
    <row r="126" spans="1:14" ht="39" customHeight="1">
      <c r="A126" s="5" t="s">
        <v>315</v>
      </c>
      <c r="B126" s="6">
        <v>0</v>
      </c>
      <c r="C126" s="6">
        <v>0</v>
      </c>
      <c r="D126" s="4" t="e">
        <f t="shared" si="42"/>
        <v>#DIV/0!</v>
      </c>
      <c r="E126" s="6">
        <v>0</v>
      </c>
      <c r="F126" s="4" t="e">
        <f t="shared" si="43"/>
        <v>#DIV/0!</v>
      </c>
      <c r="G126" s="6">
        <v>0</v>
      </c>
      <c r="H126" s="4" t="e">
        <f t="shared" si="44"/>
        <v>#DIV/0!</v>
      </c>
      <c r="I126" s="6">
        <v>0</v>
      </c>
      <c r="J126" s="4" t="e">
        <f t="shared" si="45"/>
        <v>#DIV/0!</v>
      </c>
      <c r="K126" s="6">
        <v>2.19734204</v>
      </c>
      <c r="L126" s="4" t="e">
        <f t="shared" si="46"/>
        <v>#DIV/0!</v>
      </c>
      <c r="M126" s="6">
        <v>0.575</v>
      </c>
      <c r="N126" s="4">
        <f t="shared" si="47"/>
        <v>-73.83202116316858</v>
      </c>
    </row>
    <row r="127" spans="1:14" ht="39" customHeight="1">
      <c r="A127" s="5" t="s">
        <v>9</v>
      </c>
      <c r="B127" s="6">
        <v>0</v>
      </c>
      <c r="C127" s="6">
        <v>0</v>
      </c>
      <c r="D127" s="4" t="e">
        <f t="shared" si="42"/>
        <v>#DIV/0!</v>
      </c>
      <c r="E127" s="6">
        <v>0</v>
      </c>
      <c r="F127" s="4" t="e">
        <f t="shared" si="43"/>
        <v>#DIV/0!</v>
      </c>
      <c r="G127" s="6">
        <v>0</v>
      </c>
      <c r="H127" s="4" t="e">
        <f t="shared" si="44"/>
        <v>#DIV/0!</v>
      </c>
      <c r="I127" s="6">
        <v>0</v>
      </c>
      <c r="J127" s="4" t="e">
        <f t="shared" si="45"/>
        <v>#DIV/0!</v>
      </c>
      <c r="K127" s="6">
        <v>0</v>
      </c>
      <c r="L127" s="4" t="e">
        <f t="shared" si="46"/>
        <v>#DIV/0!</v>
      </c>
      <c r="M127" s="6">
        <v>0</v>
      </c>
      <c r="N127" s="4" t="e">
        <f t="shared" si="47"/>
        <v>#DIV/0!</v>
      </c>
    </row>
    <row r="128" spans="1:14" ht="39" customHeight="1">
      <c r="A128" s="5" t="s">
        <v>10</v>
      </c>
      <c r="B128" s="6">
        <v>40.092960000000005</v>
      </c>
      <c r="C128" s="6">
        <v>40.631286</v>
      </c>
      <c r="D128" s="4">
        <f t="shared" si="42"/>
        <v>1.3426945778011845</v>
      </c>
      <c r="E128" s="6">
        <v>41.4729665</v>
      </c>
      <c r="F128" s="4">
        <f t="shared" si="43"/>
        <v>2.0715083938027345</v>
      </c>
      <c r="G128" s="6">
        <v>32.451107</v>
      </c>
      <c r="H128" s="4">
        <f t="shared" si="44"/>
        <v>-21.753590980765743</v>
      </c>
      <c r="I128" s="6">
        <v>40.24454104</v>
      </c>
      <c r="J128" s="4">
        <f t="shared" si="45"/>
        <v>24.015926606140127</v>
      </c>
      <c r="K128" s="6">
        <v>49.168094999999994</v>
      </c>
      <c r="L128" s="4">
        <f t="shared" si="46"/>
        <v>22.17332768469309</v>
      </c>
      <c r="M128" s="6">
        <v>43.765292030000005</v>
      </c>
      <c r="N128" s="4">
        <f t="shared" si="47"/>
        <v>-10.988432580111127</v>
      </c>
    </row>
    <row r="129" spans="1:14" ht="39" customHeight="1">
      <c r="A129" s="5" t="s">
        <v>11</v>
      </c>
      <c r="B129" s="6">
        <v>2.9779764700000007</v>
      </c>
      <c r="C129" s="6">
        <v>2.97880637</v>
      </c>
      <c r="D129" s="4">
        <f t="shared" si="42"/>
        <v>0.027867916632644978</v>
      </c>
      <c r="E129" s="6">
        <v>3.634801</v>
      </c>
      <c r="F129" s="4">
        <f t="shared" si="43"/>
        <v>22.02206348847038</v>
      </c>
      <c r="G129" s="6">
        <v>4.337149190000001</v>
      </c>
      <c r="H129" s="4">
        <f t="shared" si="44"/>
        <v>19.322878749070465</v>
      </c>
      <c r="I129" s="6">
        <v>4.1070605</v>
      </c>
      <c r="J129" s="4">
        <f t="shared" si="45"/>
        <v>-5.305067451461141</v>
      </c>
      <c r="K129" s="6">
        <v>4.383919999999999</v>
      </c>
      <c r="L129" s="4">
        <f t="shared" si="46"/>
        <v>6.741062129471887</v>
      </c>
      <c r="M129" s="6">
        <v>3.6854849999999995</v>
      </c>
      <c r="N129" s="4">
        <f t="shared" si="47"/>
        <v>-15.931746017263078</v>
      </c>
    </row>
    <row r="130" spans="1:14" ht="39" customHeight="1">
      <c r="A130" s="3" t="s">
        <v>3</v>
      </c>
      <c r="B130" s="6">
        <f>SUM(B121:B129)</f>
        <v>8506.01020367</v>
      </c>
      <c r="C130" s="6">
        <f>SUM(C121:C129)</f>
        <v>10508.6672864</v>
      </c>
      <c r="D130" s="4">
        <f t="shared" si="42"/>
        <v>23.54402398748516</v>
      </c>
      <c r="E130" s="6">
        <f>SUM(E121:E129)</f>
        <v>10584.313921149998</v>
      </c>
      <c r="F130" s="4">
        <f t="shared" si="43"/>
        <v>0.7198499361369891</v>
      </c>
      <c r="G130" s="6">
        <f>SUM(G121:G129)</f>
        <v>11543.704952790002</v>
      </c>
      <c r="H130" s="4">
        <f t="shared" si="44"/>
        <v>9.064272269201219</v>
      </c>
      <c r="I130" s="6">
        <f>SUM(I121:I129)</f>
        <v>12611.212949050001</v>
      </c>
      <c r="J130" s="4">
        <f t="shared" si="45"/>
        <v>9.247533617896158</v>
      </c>
      <c r="K130" s="6">
        <f>SUM(K121:K129)</f>
        <v>12408.78356508</v>
      </c>
      <c r="L130" s="4">
        <f t="shared" si="46"/>
        <v>-1.6051539593203785</v>
      </c>
      <c r="M130" s="6">
        <f>SUM(M121:M129)</f>
        <v>11978.209857027363</v>
      </c>
      <c r="N130" s="4">
        <f t="shared" si="47"/>
        <v>-3.469910695068698</v>
      </c>
    </row>
    <row r="131" ht="41.25" customHeight="1">
      <c r="A131" s="1"/>
    </row>
    <row r="132" spans="1:14" ht="41.25" customHeight="1">
      <c r="A132" s="244" t="s">
        <v>203</v>
      </c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</row>
    <row r="133" spans="1:14" ht="41.25" customHeight="1">
      <c r="A133" s="244" t="s">
        <v>318</v>
      </c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</row>
    <row r="134" spans="1:14" ht="4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41.25" customHeight="1">
      <c r="B135" s="214"/>
      <c r="D135" s="2" t="s">
        <v>59</v>
      </c>
      <c r="F135" s="157" t="s">
        <v>59</v>
      </c>
      <c r="H135" s="157" t="s">
        <v>59</v>
      </c>
      <c r="J135" s="157" t="s">
        <v>59</v>
      </c>
      <c r="L135" s="157" t="s">
        <v>59</v>
      </c>
      <c r="N135" s="157" t="s">
        <v>0</v>
      </c>
    </row>
    <row r="136" spans="1:14" ht="39" customHeight="1">
      <c r="A136" s="3" t="s">
        <v>1</v>
      </c>
      <c r="B136" s="3">
        <v>2557</v>
      </c>
      <c r="C136" s="3">
        <v>2558</v>
      </c>
      <c r="D136" s="4" t="s">
        <v>2</v>
      </c>
      <c r="E136" s="3">
        <v>2559</v>
      </c>
      <c r="F136" s="4" t="s">
        <v>2</v>
      </c>
      <c r="G136" s="3">
        <v>2560</v>
      </c>
      <c r="H136" s="4" t="s">
        <v>2</v>
      </c>
      <c r="I136" s="3">
        <v>2561</v>
      </c>
      <c r="J136" s="4" t="s">
        <v>2</v>
      </c>
      <c r="K136" s="3">
        <v>2562</v>
      </c>
      <c r="L136" s="4" t="s">
        <v>2</v>
      </c>
      <c r="M136" s="3">
        <v>2563</v>
      </c>
      <c r="N136" s="4" t="s">
        <v>2</v>
      </c>
    </row>
    <row r="137" spans="1:14" ht="39" customHeight="1">
      <c r="A137" s="5" t="s">
        <v>4</v>
      </c>
      <c r="B137" s="6">
        <v>2615.6956483</v>
      </c>
      <c r="C137" s="6">
        <v>2800.91250936</v>
      </c>
      <c r="D137" s="4">
        <f aca="true" t="shared" si="48" ref="D137:D146">(C137-B137)/B137*100</f>
        <v>7.080979057344719</v>
      </c>
      <c r="E137" s="6">
        <v>2871.5717819000006</v>
      </c>
      <c r="F137" s="4">
        <f aca="true" t="shared" si="49" ref="F137:F146">(E137-C137)/C137*100</f>
        <v>2.522723301919415</v>
      </c>
      <c r="G137" s="6">
        <v>2917.32001164</v>
      </c>
      <c r="H137" s="4">
        <f aca="true" t="shared" si="50" ref="H137:H146">(G137-E137)/E137*100</f>
        <v>1.5931424743883487</v>
      </c>
      <c r="I137" s="6">
        <v>3157.2227439399994</v>
      </c>
      <c r="J137" s="4">
        <f aca="true" t="shared" si="51" ref="J137:J146">(I137-G137)/G137*100</f>
        <v>8.223394462821922</v>
      </c>
      <c r="K137" s="6">
        <v>3314.7047213899996</v>
      </c>
      <c r="L137" s="4">
        <f aca="true" t="shared" si="52" ref="L137:L146">(K137-I137)/I137*100</f>
        <v>4.987990719130363</v>
      </c>
      <c r="M137" s="6">
        <v>3441.6457704299996</v>
      </c>
      <c r="N137" s="4">
        <f aca="true" t="shared" si="53" ref="N137:N146">(M137-K137)/K137*100</f>
        <v>3.8296336992203686</v>
      </c>
    </row>
    <row r="138" spans="1:14" ht="39" customHeight="1">
      <c r="A138" s="5" t="s">
        <v>5</v>
      </c>
      <c r="B138" s="6">
        <v>4912.33934461</v>
      </c>
      <c r="C138" s="6">
        <v>5104.049637249999</v>
      </c>
      <c r="D138" s="4">
        <f t="shared" si="48"/>
        <v>3.9026272248547116</v>
      </c>
      <c r="E138" s="6">
        <v>4854.3819819499995</v>
      </c>
      <c r="F138" s="4">
        <f t="shared" si="49"/>
        <v>-4.891560095299498</v>
      </c>
      <c r="G138" s="6">
        <v>4986.90152542</v>
      </c>
      <c r="H138" s="4">
        <f t="shared" si="50"/>
        <v>2.729895256754556</v>
      </c>
      <c r="I138" s="6">
        <v>5816.104376869999</v>
      </c>
      <c r="J138" s="4">
        <f t="shared" si="51"/>
        <v>16.627616310914878</v>
      </c>
      <c r="K138" s="6">
        <v>6635.3229302499985</v>
      </c>
      <c r="L138" s="4">
        <f t="shared" si="52"/>
        <v>14.085348203824202</v>
      </c>
      <c r="M138" s="6">
        <v>5748.15794963999</v>
      </c>
      <c r="N138" s="4">
        <f t="shared" si="53"/>
        <v>-13.370336152977305</v>
      </c>
    </row>
    <row r="139" spans="1:14" ht="39" customHeight="1">
      <c r="A139" s="5" t="s">
        <v>6</v>
      </c>
      <c r="B139" s="6">
        <v>0</v>
      </c>
      <c r="C139" s="6">
        <v>0</v>
      </c>
      <c r="D139" s="4" t="e">
        <f t="shared" si="48"/>
        <v>#DIV/0!</v>
      </c>
      <c r="E139" s="6">
        <v>0</v>
      </c>
      <c r="F139" s="4" t="e">
        <f t="shared" si="49"/>
        <v>#DIV/0!</v>
      </c>
      <c r="G139" s="6">
        <v>0</v>
      </c>
      <c r="H139" s="4" t="e">
        <f t="shared" si="50"/>
        <v>#DIV/0!</v>
      </c>
      <c r="I139" s="6">
        <v>0</v>
      </c>
      <c r="J139" s="4" t="e">
        <f t="shared" si="51"/>
        <v>#DIV/0!</v>
      </c>
      <c r="K139" s="6">
        <v>0</v>
      </c>
      <c r="L139" s="4" t="e">
        <f t="shared" si="52"/>
        <v>#DIV/0!</v>
      </c>
      <c r="M139" s="6">
        <v>0</v>
      </c>
      <c r="N139" s="4" t="e">
        <f t="shared" si="53"/>
        <v>#DIV/0!</v>
      </c>
    </row>
    <row r="140" spans="1:14" ht="39" customHeight="1">
      <c r="A140" s="5" t="s">
        <v>7</v>
      </c>
      <c r="B140" s="6">
        <v>5321.64464104</v>
      </c>
      <c r="C140" s="6">
        <v>5754.78063492</v>
      </c>
      <c r="D140" s="4">
        <f t="shared" si="48"/>
        <v>8.139137862376181</v>
      </c>
      <c r="E140" s="6">
        <v>5765.61593677</v>
      </c>
      <c r="F140" s="4">
        <f t="shared" si="49"/>
        <v>0.18828349049921353</v>
      </c>
      <c r="G140" s="6">
        <v>5902.37844693</v>
      </c>
      <c r="H140" s="4">
        <f t="shared" si="50"/>
        <v>2.372036425246467</v>
      </c>
      <c r="I140" s="6">
        <v>6321.978448899999</v>
      </c>
      <c r="J140" s="4">
        <f t="shared" si="51"/>
        <v>7.108998613740971</v>
      </c>
      <c r="K140" s="6">
        <v>6293.72433041</v>
      </c>
      <c r="L140" s="4">
        <f t="shared" si="52"/>
        <v>-0.4469189308121623</v>
      </c>
      <c r="M140" s="6">
        <v>6273.08997327</v>
      </c>
      <c r="N140" s="4">
        <f t="shared" si="53"/>
        <v>-0.327856068310765</v>
      </c>
    </row>
    <row r="141" spans="1:14" ht="39" customHeight="1">
      <c r="A141" s="5" t="s">
        <v>8</v>
      </c>
      <c r="B141" s="6">
        <v>30.77485897</v>
      </c>
      <c r="C141" s="6">
        <v>35.194363030000005</v>
      </c>
      <c r="D141" s="4">
        <f t="shared" si="48"/>
        <v>14.36076137443305</v>
      </c>
      <c r="E141" s="6">
        <v>39.23053085</v>
      </c>
      <c r="F141" s="4">
        <f t="shared" si="49"/>
        <v>11.468222387089456</v>
      </c>
      <c r="G141" s="6">
        <v>39.85752318</v>
      </c>
      <c r="H141" s="4">
        <f t="shared" si="50"/>
        <v>1.5982254545505348</v>
      </c>
      <c r="I141" s="6">
        <v>46.55258954</v>
      </c>
      <c r="J141" s="4">
        <f t="shared" si="51"/>
        <v>16.797497249802763</v>
      </c>
      <c r="K141" s="6">
        <v>38.40197534</v>
      </c>
      <c r="L141" s="4">
        <f t="shared" si="52"/>
        <v>-17.50840131674445</v>
      </c>
      <c r="M141" s="6">
        <v>30.45671921818138</v>
      </c>
      <c r="N141" s="4">
        <f t="shared" si="53"/>
        <v>-20.689706848342087</v>
      </c>
    </row>
    <row r="142" spans="1:14" ht="39" customHeight="1">
      <c r="A142" s="5" t="s">
        <v>315</v>
      </c>
      <c r="B142" s="6">
        <v>0</v>
      </c>
      <c r="C142" s="6">
        <v>0</v>
      </c>
      <c r="D142" s="4" t="e">
        <f t="shared" si="48"/>
        <v>#DIV/0!</v>
      </c>
      <c r="E142" s="6">
        <v>0</v>
      </c>
      <c r="F142" s="4" t="e">
        <f t="shared" si="49"/>
        <v>#DIV/0!</v>
      </c>
      <c r="G142" s="6">
        <v>0</v>
      </c>
      <c r="H142" s="4" t="e">
        <f t="shared" si="50"/>
        <v>#DIV/0!</v>
      </c>
      <c r="I142" s="6">
        <v>0</v>
      </c>
      <c r="J142" s="4" t="e">
        <f t="shared" si="51"/>
        <v>#DIV/0!</v>
      </c>
      <c r="K142" s="6">
        <v>0</v>
      </c>
      <c r="L142" s="4" t="e">
        <f t="shared" si="52"/>
        <v>#DIV/0!</v>
      </c>
      <c r="M142" s="6">
        <v>0</v>
      </c>
      <c r="N142" s="4" t="e">
        <f t="shared" si="53"/>
        <v>#DIV/0!</v>
      </c>
    </row>
    <row r="143" spans="1:14" ht="39" customHeight="1">
      <c r="A143" s="5" t="s">
        <v>9</v>
      </c>
      <c r="B143" s="6">
        <v>0</v>
      </c>
      <c r="C143" s="6">
        <v>0</v>
      </c>
      <c r="D143" s="4" t="e">
        <f t="shared" si="48"/>
        <v>#DIV/0!</v>
      </c>
      <c r="E143" s="6">
        <v>0</v>
      </c>
      <c r="F143" s="4" t="e">
        <f t="shared" si="49"/>
        <v>#DIV/0!</v>
      </c>
      <c r="G143" s="6">
        <v>0</v>
      </c>
      <c r="H143" s="4" t="e">
        <f t="shared" si="50"/>
        <v>#DIV/0!</v>
      </c>
      <c r="I143" s="6">
        <v>0</v>
      </c>
      <c r="J143" s="4" t="e">
        <f t="shared" si="51"/>
        <v>#DIV/0!</v>
      </c>
      <c r="K143" s="6">
        <v>0</v>
      </c>
      <c r="L143" s="4" t="e">
        <f t="shared" si="52"/>
        <v>#DIV/0!</v>
      </c>
      <c r="M143" s="6">
        <v>0</v>
      </c>
      <c r="N143" s="4" t="e">
        <f t="shared" si="53"/>
        <v>#DIV/0!</v>
      </c>
    </row>
    <row r="144" spans="1:14" ht="39" customHeight="1">
      <c r="A144" s="5" t="s">
        <v>10</v>
      </c>
      <c r="B144" s="6">
        <v>75.88917645999999</v>
      </c>
      <c r="C144" s="6">
        <v>69.58379226000001</v>
      </c>
      <c r="D144" s="4">
        <f t="shared" si="48"/>
        <v>-8.308673903350957</v>
      </c>
      <c r="E144" s="6">
        <v>121.039579</v>
      </c>
      <c r="F144" s="4">
        <f t="shared" si="49"/>
        <v>73.94794832068841</v>
      </c>
      <c r="G144" s="6">
        <v>89.50606330000001</v>
      </c>
      <c r="H144" s="4">
        <f t="shared" si="50"/>
        <v>-26.052235112285043</v>
      </c>
      <c r="I144" s="6">
        <v>126.48550802999998</v>
      </c>
      <c r="J144" s="4">
        <f t="shared" si="51"/>
        <v>41.31501639844768</v>
      </c>
      <c r="K144" s="6">
        <v>121.8378505</v>
      </c>
      <c r="L144" s="4">
        <f t="shared" si="52"/>
        <v>-3.6744585228670132</v>
      </c>
      <c r="M144" s="6">
        <v>120.06730075</v>
      </c>
      <c r="N144" s="4">
        <f t="shared" si="53"/>
        <v>-1.4532017289651713</v>
      </c>
    </row>
    <row r="145" spans="1:14" ht="39" customHeight="1">
      <c r="A145" s="5" t="s">
        <v>11</v>
      </c>
      <c r="B145" s="6">
        <v>2.2959417600000003</v>
      </c>
      <c r="C145" s="6">
        <v>2.27266966</v>
      </c>
      <c r="D145" s="4">
        <f t="shared" si="48"/>
        <v>-1.0136189168840344</v>
      </c>
      <c r="E145" s="6">
        <v>2.71636254</v>
      </c>
      <c r="F145" s="4">
        <f t="shared" si="49"/>
        <v>19.522981619774864</v>
      </c>
      <c r="G145" s="6">
        <v>3.3782319999999997</v>
      </c>
      <c r="H145" s="4">
        <f t="shared" si="50"/>
        <v>24.36602074478614</v>
      </c>
      <c r="I145" s="6">
        <v>4.1894855</v>
      </c>
      <c r="J145" s="4">
        <f t="shared" si="51"/>
        <v>24.014144084834918</v>
      </c>
      <c r="K145" s="6">
        <v>4.5040035</v>
      </c>
      <c r="L145" s="4">
        <f t="shared" si="52"/>
        <v>7.507318022702301</v>
      </c>
      <c r="M145" s="6">
        <v>3.5005605800000006</v>
      </c>
      <c r="N145" s="4">
        <f t="shared" si="53"/>
        <v>-22.27891075129047</v>
      </c>
    </row>
    <row r="146" spans="1:14" ht="39" customHeight="1">
      <c r="A146" s="3" t="s">
        <v>3</v>
      </c>
      <c r="B146" s="6">
        <f>SUM(B137:B145)</f>
        <v>12958.639611139999</v>
      </c>
      <c r="C146" s="6">
        <f>SUM(C137:C145)</f>
        <v>13766.79360648</v>
      </c>
      <c r="D146" s="4">
        <f t="shared" si="48"/>
        <v>6.236410762170317</v>
      </c>
      <c r="E146" s="6">
        <f>SUM(E137:E145)</f>
        <v>13654.556173010002</v>
      </c>
      <c r="F146" s="4">
        <f t="shared" si="49"/>
        <v>-0.815276502853708</v>
      </c>
      <c r="G146" s="6">
        <f>SUM(G137:G145)</f>
        <v>13939.341802469999</v>
      </c>
      <c r="H146" s="4">
        <f t="shared" si="50"/>
        <v>2.085645449413527</v>
      </c>
      <c r="I146" s="6">
        <f>SUM(I137:I145)</f>
        <v>15472.533152779997</v>
      </c>
      <c r="J146" s="4">
        <f t="shared" si="51"/>
        <v>10.999022565314547</v>
      </c>
      <c r="K146" s="6">
        <f>SUM(K137:K145)</f>
        <v>16408.495811389996</v>
      </c>
      <c r="L146" s="4">
        <f t="shared" si="52"/>
        <v>6.049188257462749</v>
      </c>
      <c r="M146" s="6">
        <f>SUM(M137:M145)</f>
        <v>15616.918273888172</v>
      </c>
      <c r="N146" s="4">
        <f t="shared" si="53"/>
        <v>-4.824193189922676</v>
      </c>
    </row>
    <row r="147" spans="1:13" ht="41.25" customHeight="1">
      <c r="A147" s="1"/>
      <c r="M147" s="2" t="s">
        <v>59</v>
      </c>
    </row>
    <row r="148" spans="1:13" ht="41.25" customHeight="1">
      <c r="A148" s="1"/>
      <c r="M148" s="2" t="s">
        <v>59</v>
      </c>
    </row>
    <row r="149" spans="1:14" ht="41.25" customHeight="1">
      <c r="A149" s="244" t="s">
        <v>204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</row>
    <row r="150" spans="1:14" ht="41.25" customHeight="1">
      <c r="A150" s="244" t="s">
        <v>318</v>
      </c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</row>
    <row r="151" spans="1:14" ht="4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41.25" customHeight="1">
      <c r="B152" s="214"/>
      <c r="D152" s="2" t="s">
        <v>59</v>
      </c>
      <c r="F152" s="157" t="s">
        <v>59</v>
      </c>
      <c r="H152" s="157" t="s">
        <v>59</v>
      </c>
      <c r="J152" s="157" t="s">
        <v>59</v>
      </c>
      <c r="L152" s="157" t="s">
        <v>59</v>
      </c>
      <c r="N152" s="157" t="s">
        <v>0</v>
      </c>
    </row>
    <row r="153" spans="1:14" ht="39" customHeight="1">
      <c r="A153" s="3" t="s">
        <v>1</v>
      </c>
      <c r="B153" s="3">
        <v>2557</v>
      </c>
      <c r="C153" s="3">
        <v>2558</v>
      </c>
      <c r="D153" s="4" t="s">
        <v>2</v>
      </c>
      <c r="E153" s="3">
        <v>2559</v>
      </c>
      <c r="F153" s="4" t="s">
        <v>2</v>
      </c>
      <c r="G153" s="3">
        <v>2560</v>
      </c>
      <c r="H153" s="4" t="s">
        <v>2</v>
      </c>
      <c r="I153" s="3">
        <v>2561</v>
      </c>
      <c r="J153" s="4" t="s">
        <v>2</v>
      </c>
      <c r="K153" s="3">
        <v>2562</v>
      </c>
      <c r="L153" s="4" t="s">
        <v>2</v>
      </c>
      <c r="M153" s="3">
        <v>2563</v>
      </c>
      <c r="N153" s="4" t="s">
        <v>2</v>
      </c>
    </row>
    <row r="154" spans="1:14" ht="39" customHeight="1">
      <c r="A154" s="5" t="s">
        <v>4</v>
      </c>
      <c r="B154" s="6">
        <v>2965.1229513000003</v>
      </c>
      <c r="C154" s="6">
        <v>3093.20701439</v>
      </c>
      <c r="D154" s="4">
        <f aca="true" t="shared" si="54" ref="D154:D163">(C154-B154)/B154*100</f>
        <v>4.319688093670577</v>
      </c>
      <c r="E154" s="6">
        <v>3634.34780819</v>
      </c>
      <c r="F154" s="4">
        <f aca="true" t="shared" si="55" ref="F154:F163">(E154-C154)/C154*100</f>
        <v>17.49449006427771</v>
      </c>
      <c r="G154" s="6">
        <v>4283.90813372</v>
      </c>
      <c r="H154" s="4">
        <f aca="true" t="shared" si="56" ref="H154:H163">(G154-E154)/E154*100</f>
        <v>17.87281679717654</v>
      </c>
      <c r="I154" s="6">
        <v>3550.30927439</v>
      </c>
      <c r="J154" s="4">
        <f aca="true" t="shared" si="57" ref="J154:J163">(I154-G154)/G154*100</f>
        <v>-17.12452359927166</v>
      </c>
      <c r="K154" s="6">
        <v>3774.1147490099997</v>
      </c>
      <c r="L154" s="4">
        <f aca="true" t="shared" si="58" ref="L154:L163">(K154-I154)/I154*100</f>
        <v>6.303830379916773</v>
      </c>
      <c r="M154" s="6">
        <v>3763.88769263</v>
      </c>
      <c r="N154" s="4">
        <f aca="true" t="shared" si="59" ref="N154:N163">(M154-K154)/K154*100</f>
        <v>-0.2709789463259559</v>
      </c>
    </row>
    <row r="155" spans="1:14" ht="39" customHeight="1">
      <c r="A155" s="5" t="s">
        <v>5</v>
      </c>
      <c r="B155" s="6">
        <v>5443.97791806</v>
      </c>
      <c r="C155" s="6">
        <v>6210.8241738100005</v>
      </c>
      <c r="D155" s="4">
        <f t="shared" si="54"/>
        <v>14.086138248394509</v>
      </c>
      <c r="E155" s="6">
        <v>5333.61319712</v>
      </c>
      <c r="F155" s="4">
        <f t="shared" si="55"/>
        <v>-14.123906137756261</v>
      </c>
      <c r="G155" s="6">
        <v>5273.946516949999</v>
      </c>
      <c r="H155" s="4">
        <f t="shared" si="56"/>
        <v>-1.118691550452506</v>
      </c>
      <c r="I155" s="6">
        <v>5749.431230239999</v>
      </c>
      <c r="J155" s="4">
        <f t="shared" si="57"/>
        <v>9.015728767097551</v>
      </c>
      <c r="K155" s="6">
        <v>6132.16249106</v>
      </c>
      <c r="L155" s="4">
        <f t="shared" si="58"/>
        <v>6.656854312944352</v>
      </c>
      <c r="M155" s="6">
        <v>5788.7562372699995</v>
      </c>
      <c r="N155" s="4">
        <f t="shared" si="59"/>
        <v>-5.600084053393046</v>
      </c>
    </row>
    <row r="156" spans="1:14" ht="39" customHeight="1">
      <c r="A156" s="5" t="s">
        <v>6</v>
      </c>
      <c r="B156" s="6">
        <v>0</v>
      </c>
      <c r="C156" s="6">
        <v>0</v>
      </c>
      <c r="D156" s="4" t="e">
        <f t="shared" si="54"/>
        <v>#DIV/0!</v>
      </c>
      <c r="E156" s="6">
        <v>0.0019205000000000001</v>
      </c>
      <c r="F156" s="4" t="e">
        <f t="shared" si="55"/>
        <v>#DIV/0!</v>
      </c>
      <c r="G156" s="6">
        <v>0</v>
      </c>
      <c r="H156" s="4">
        <f t="shared" si="56"/>
        <v>-100</v>
      </c>
      <c r="I156" s="6">
        <v>0</v>
      </c>
      <c r="J156" s="4" t="e">
        <f t="shared" si="57"/>
        <v>#DIV/0!</v>
      </c>
      <c r="K156" s="6">
        <v>0</v>
      </c>
      <c r="L156" s="4" t="e">
        <f t="shared" si="58"/>
        <v>#DIV/0!</v>
      </c>
      <c r="M156" s="6">
        <v>0</v>
      </c>
      <c r="N156" s="4" t="e">
        <f t="shared" si="59"/>
        <v>#DIV/0!</v>
      </c>
    </row>
    <row r="157" spans="1:14" ht="39" customHeight="1">
      <c r="A157" s="5" t="s">
        <v>7</v>
      </c>
      <c r="B157" s="6">
        <v>5948.08486525</v>
      </c>
      <c r="C157" s="6">
        <v>6130.1553423899995</v>
      </c>
      <c r="D157" s="4">
        <f t="shared" si="54"/>
        <v>3.060993265306196</v>
      </c>
      <c r="E157" s="6">
        <v>5797.8174644499995</v>
      </c>
      <c r="F157" s="4">
        <f t="shared" si="55"/>
        <v>-5.421361439927711</v>
      </c>
      <c r="G157" s="6">
        <v>5851.34879914</v>
      </c>
      <c r="H157" s="4">
        <f t="shared" si="56"/>
        <v>0.9233014840193556</v>
      </c>
      <c r="I157" s="6">
        <v>6245.60174495</v>
      </c>
      <c r="J157" s="4">
        <f t="shared" si="57"/>
        <v>6.737813098203016</v>
      </c>
      <c r="K157" s="6">
        <v>6891.40072197</v>
      </c>
      <c r="L157" s="4">
        <f t="shared" si="58"/>
        <v>10.340060147801983</v>
      </c>
      <c r="M157" s="6">
        <v>6487.203620411998</v>
      </c>
      <c r="N157" s="4">
        <f t="shared" si="59"/>
        <v>-5.865238691887545</v>
      </c>
    </row>
    <row r="158" spans="1:14" ht="39" customHeight="1">
      <c r="A158" s="5" t="s">
        <v>8</v>
      </c>
      <c r="B158" s="6">
        <v>53.49700401</v>
      </c>
      <c r="C158" s="6">
        <v>51.36747885</v>
      </c>
      <c r="D158" s="4">
        <f t="shared" si="54"/>
        <v>-3.9806437751204453</v>
      </c>
      <c r="E158" s="6">
        <v>50.48559222000001</v>
      </c>
      <c r="F158" s="4">
        <f t="shared" si="55"/>
        <v>-1.7168189869220918</v>
      </c>
      <c r="G158" s="6">
        <v>46.8257663</v>
      </c>
      <c r="H158" s="4">
        <f t="shared" si="56"/>
        <v>-7.249248268796498</v>
      </c>
      <c r="I158" s="6">
        <v>59.33885519999998</v>
      </c>
      <c r="J158" s="4">
        <f t="shared" si="57"/>
        <v>26.722656965893556</v>
      </c>
      <c r="K158" s="6">
        <v>45.00366336</v>
      </c>
      <c r="L158" s="4">
        <f t="shared" si="58"/>
        <v>-24.158187399611293</v>
      </c>
      <c r="M158" s="6">
        <v>42.82550413636284</v>
      </c>
      <c r="N158" s="4">
        <f t="shared" si="59"/>
        <v>-4.839959818855865</v>
      </c>
    </row>
    <row r="159" spans="1:14" ht="39" customHeight="1">
      <c r="A159" s="5" t="s">
        <v>315</v>
      </c>
      <c r="B159" s="6">
        <v>0</v>
      </c>
      <c r="C159" s="6">
        <v>0</v>
      </c>
      <c r="D159" s="4" t="e">
        <f t="shared" si="54"/>
        <v>#DIV/0!</v>
      </c>
      <c r="E159" s="6">
        <v>0</v>
      </c>
      <c r="F159" s="4" t="e">
        <f t="shared" si="55"/>
        <v>#DIV/0!</v>
      </c>
      <c r="G159" s="6">
        <v>0</v>
      </c>
      <c r="H159" s="4" t="e">
        <f t="shared" si="56"/>
        <v>#DIV/0!</v>
      </c>
      <c r="I159" s="6">
        <v>0</v>
      </c>
      <c r="J159" s="4" t="e">
        <f t="shared" si="57"/>
        <v>#DIV/0!</v>
      </c>
      <c r="K159" s="6">
        <v>0</v>
      </c>
      <c r="L159" s="4" t="e">
        <f t="shared" si="58"/>
        <v>#DIV/0!</v>
      </c>
      <c r="M159" s="6">
        <v>0</v>
      </c>
      <c r="N159" s="4" t="e">
        <f t="shared" si="59"/>
        <v>#DIV/0!</v>
      </c>
    </row>
    <row r="160" spans="1:14" ht="39" customHeight="1">
      <c r="A160" s="5" t="s">
        <v>9</v>
      </c>
      <c r="B160" s="6">
        <v>0</v>
      </c>
      <c r="C160" s="6">
        <v>0</v>
      </c>
      <c r="D160" s="4" t="e">
        <f t="shared" si="54"/>
        <v>#DIV/0!</v>
      </c>
      <c r="E160" s="6">
        <v>0</v>
      </c>
      <c r="F160" s="4" t="e">
        <f t="shared" si="55"/>
        <v>#DIV/0!</v>
      </c>
      <c r="G160" s="6">
        <v>0</v>
      </c>
      <c r="H160" s="4" t="e">
        <f t="shared" si="56"/>
        <v>#DIV/0!</v>
      </c>
      <c r="I160" s="6">
        <v>0</v>
      </c>
      <c r="J160" s="4" t="e">
        <f t="shared" si="57"/>
        <v>#DIV/0!</v>
      </c>
      <c r="K160" s="6">
        <v>0</v>
      </c>
      <c r="L160" s="4" t="e">
        <f t="shared" si="58"/>
        <v>#DIV/0!</v>
      </c>
      <c r="M160" s="6">
        <v>0</v>
      </c>
      <c r="N160" s="4" t="e">
        <f t="shared" si="59"/>
        <v>#DIV/0!</v>
      </c>
    </row>
    <row r="161" spans="1:14" ht="39" customHeight="1">
      <c r="A161" s="5" t="s">
        <v>10</v>
      </c>
      <c r="B161" s="6">
        <v>60.174950779999996</v>
      </c>
      <c r="C161" s="6">
        <v>67.72926049</v>
      </c>
      <c r="D161" s="4">
        <f t="shared" si="54"/>
        <v>12.553910908242552</v>
      </c>
      <c r="E161" s="6">
        <v>68.67851283</v>
      </c>
      <c r="F161" s="4">
        <f t="shared" si="55"/>
        <v>1.4015395017344903</v>
      </c>
      <c r="G161" s="6">
        <v>73.050899</v>
      </c>
      <c r="H161" s="4">
        <f t="shared" si="56"/>
        <v>6.3664543535224345</v>
      </c>
      <c r="I161" s="6">
        <v>102.72514688999999</v>
      </c>
      <c r="J161" s="4">
        <f t="shared" si="57"/>
        <v>40.621331559519874</v>
      </c>
      <c r="K161" s="6">
        <v>81.28800565000002</v>
      </c>
      <c r="L161" s="4">
        <f t="shared" si="58"/>
        <v>-20.868445447885577</v>
      </c>
      <c r="M161" s="6">
        <v>76.99661406</v>
      </c>
      <c r="N161" s="4">
        <f t="shared" si="59"/>
        <v>-5.2792432975627035</v>
      </c>
    </row>
    <row r="162" spans="1:14" ht="39" customHeight="1">
      <c r="A162" s="5" t="s">
        <v>11</v>
      </c>
      <c r="B162" s="6">
        <v>4.99832778</v>
      </c>
      <c r="C162" s="6">
        <v>4.990584139999999</v>
      </c>
      <c r="D162" s="4">
        <f t="shared" si="54"/>
        <v>-0.15492461360749435</v>
      </c>
      <c r="E162" s="6">
        <v>6.16</v>
      </c>
      <c r="F162" s="4">
        <f t="shared" si="55"/>
        <v>23.432444523418074</v>
      </c>
      <c r="G162" s="6">
        <v>7.291762789999999</v>
      </c>
      <c r="H162" s="4">
        <f t="shared" si="56"/>
        <v>18.372772564935048</v>
      </c>
      <c r="I162" s="6">
        <v>7.2279605</v>
      </c>
      <c r="J162" s="4">
        <f t="shared" si="57"/>
        <v>-0.8749912996003953</v>
      </c>
      <c r="K162" s="6">
        <v>7.219995000000001</v>
      </c>
      <c r="L162" s="4">
        <f t="shared" si="58"/>
        <v>-0.11020397801010647</v>
      </c>
      <c r="M162" s="6">
        <v>5.5441381</v>
      </c>
      <c r="N162" s="4">
        <f t="shared" si="59"/>
        <v>-23.211330478760733</v>
      </c>
    </row>
    <row r="163" spans="1:14" ht="39" customHeight="1">
      <c r="A163" s="3" t="s">
        <v>3</v>
      </c>
      <c r="B163" s="6">
        <f>SUM(B154:B162)</f>
        <v>14475.85601718</v>
      </c>
      <c r="C163" s="6">
        <f>SUM(C154:C162)</f>
        <v>15558.273854069997</v>
      </c>
      <c r="D163" s="4">
        <f t="shared" si="54"/>
        <v>7.477401236965744</v>
      </c>
      <c r="E163" s="6">
        <f>SUM(E154:E162)</f>
        <v>14891.10449531</v>
      </c>
      <c r="F163" s="4">
        <f t="shared" si="55"/>
        <v>-4.288196524998608</v>
      </c>
      <c r="G163" s="6">
        <f>SUM(G154:G162)</f>
        <v>15536.3718779</v>
      </c>
      <c r="H163" s="4">
        <f t="shared" si="56"/>
        <v>4.333240578583189</v>
      </c>
      <c r="I163" s="6">
        <f>SUM(I154:I162)</f>
        <v>15714.634212169998</v>
      </c>
      <c r="J163" s="4">
        <f t="shared" si="57"/>
        <v>1.147387148498753</v>
      </c>
      <c r="K163" s="6">
        <f>SUM(K154:K162)</f>
        <v>16931.189626049996</v>
      </c>
      <c r="L163" s="4">
        <f t="shared" si="58"/>
        <v>7.741544584842148</v>
      </c>
      <c r="M163" s="6">
        <f>SUM(M154:M162)</f>
        <v>16165.21380660836</v>
      </c>
      <c r="N163" s="4">
        <f t="shared" si="59"/>
        <v>-4.524051979567461</v>
      </c>
    </row>
    <row r="164" ht="41.25" customHeight="1">
      <c r="A164" s="1"/>
    </row>
    <row r="165" ht="41.25" customHeight="1">
      <c r="A165" s="1"/>
    </row>
    <row r="166" spans="1:14" ht="41.25" customHeight="1">
      <c r="A166" s="244" t="s">
        <v>205</v>
      </c>
      <c r="B166" s="244"/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</row>
    <row r="167" spans="1:14" ht="41.25" customHeight="1">
      <c r="A167" s="244" t="s">
        <v>318</v>
      </c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</row>
    <row r="168" spans="1:14" ht="4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41.25" customHeight="1">
      <c r="B169" s="214"/>
      <c r="D169" s="2" t="s">
        <v>59</v>
      </c>
      <c r="F169" s="157" t="s">
        <v>59</v>
      </c>
      <c r="H169" s="157" t="s">
        <v>59</v>
      </c>
      <c r="J169" s="157" t="s">
        <v>59</v>
      </c>
      <c r="L169" s="157" t="s">
        <v>59</v>
      </c>
      <c r="N169" s="157" t="s">
        <v>0</v>
      </c>
    </row>
    <row r="170" spans="1:14" ht="41.25" customHeight="1">
      <c r="A170" s="3" t="s">
        <v>1</v>
      </c>
      <c r="B170" s="3">
        <v>2557</v>
      </c>
      <c r="C170" s="3">
        <v>2558</v>
      </c>
      <c r="D170" s="4" t="s">
        <v>2</v>
      </c>
      <c r="E170" s="3">
        <v>2559</v>
      </c>
      <c r="F170" s="4" t="s">
        <v>2</v>
      </c>
      <c r="G170" s="3">
        <v>2560</v>
      </c>
      <c r="H170" s="4" t="s">
        <v>2</v>
      </c>
      <c r="I170" s="3">
        <v>2561</v>
      </c>
      <c r="J170" s="4" t="s">
        <v>2</v>
      </c>
      <c r="K170" s="3">
        <v>2562</v>
      </c>
      <c r="L170" s="4" t="s">
        <v>2</v>
      </c>
      <c r="M170" s="3">
        <v>2563</v>
      </c>
      <c r="N170" s="4" t="s">
        <v>2</v>
      </c>
    </row>
    <row r="171" spans="1:14" ht="41.25" customHeight="1">
      <c r="A171" s="5" t="s">
        <v>4</v>
      </c>
      <c r="B171" s="6">
        <v>2874.657318429</v>
      </c>
      <c r="C171" s="56">
        <v>3094.10497754</v>
      </c>
      <c r="D171" s="77">
        <f aca="true" t="shared" si="60" ref="D171:D180">(C171-B171)/B171*100</f>
        <v>7.633871964639188</v>
      </c>
      <c r="E171" s="56">
        <v>3369.0268917999997</v>
      </c>
      <c r="F171" s="77">
        <f aca="true" t="shared" si="61" ref="F171:F180">(E171-C171)/C171*100</f>
        <v>8.885345398932747</v>
      </c>
      <c r="G171" s="56">
        <v>3155.38991156</v>
      </c>
      <c r="H171" s="77">
        <f aca="true" t="shared" si="62" ref="H171:H180">(G171-E171)/E171*100</f>
        <v>-6.34120733081646</v>
      </c>
      <c r="I171" s="56">
        <v>3345.5773178599998</v>
      </c>
      <c r="J171" s="77">
        <f aca="true" t="shared" si="63" ref="J171:J180">(I171-G171)/G171*100</f>
        <v>6.027382086861411</v>
      </c>
      <c r="K171" s="56">
        <v>3162.4613436799996</v>
      </c>
      <c r="L171" s="77">
        <f aca="true" t="shared" si="64" ref="L171:L180">(K171-I171)/I171*100</f>
        <v>-5.473374451771164</v>
      </c>
      <c r="M171" s="56">
        <v>3248.712573129997</v>
      </c>
      <c r="N171" s="77">
        <f aca="true" t="shared" si="65" ref="N171:N180">(M171-K171)/K171*100</f>
        <v>2.7273449404327326</v>
      </c>
    </row>
    <row r="172" spans="1:14" ht="41.25" customHeight="1">
      <c r="A172" s="5" t="s">
        <v>5</v>
      </c>
      <c r="B172" s="6">
        <v>5191.46469031</v>
      </c>
      <c r="C172" s="56">
        <v>4470.65651039</v>
      </c>
      <c r="D172" s="77">
        <f t="shared" si="60"/>
        <v>-13.884485842028486</v>
      </c>
      <c r="E172" s="56">
        <v>5067.56419564</v>
      </c>
      <c r="F172" s="77">
        <f t="shared" si="61"/>
        <v>13.351678525575847</v>
      </c>
      <c r="G172" s="56">
        <v>5226.61156249</v>
      </c>
      <c r="H172" s="77">
        <f t="shared" si="62"/>
        <v>3.1385367942026288</v>
      </c>
      <c r="I172" s="56">
        <v>5844.78642662</v>
      </c>
      <c r="J172" s="77">
        <f t="shared" si="63"/>
        <v>11.82744990208334</v>
      </c>
      <c r="K172" s="56">
        <v>6519.6192993</v>
      </c>
      <c r="L172" s="77">
        <f t="shared" si="64"/>
        <v>11.545894467700016</v>
      </c>
      <c r="M172" s="56">
        <v>5591.649884</v>
      </c>
      <c r="N172" s="77">
        <f t="shared" si="65"/>
        <v>-14.233490832810352</v>
      </c>
    </row>
    <row r="173" spans="1:14" ht="41.25" customHeight="1">
      <c r="A173" s="5" t="s">
        <v>6</v>
      </c>
      <c r="B173" s="6">
        <v>0</v>
      </c>
      <c r="C173" s="56">
        <v>0</v>
      </c>
      <c r="D173" s="77" t="e">
        <f t="shared" si="60"/>
        <v>#DIV/0!</v>
      </c>
      <c r="E173" s="56">
        <v>0.00714503</v>
      </c>
      <c r="F173" s="77" t="e">
        <f t="shared" si="61"/>
        <v>#DIV/0!</v>
      </c>
      <c r="G173" s="56">
        <v>0.24670208</v>
      </c>
      <c r="H173" s="77">
        <f t="shared" si="62"/>
        <v>3352.778784693696</v>
      </c>
      <c r="I173" s="56">
        <v>0</v>
      </c>
      <c r="J173" s="77">
        <f t="shared" si="63"/>
        <v>-100</v>
      </c>
      <c r="K173" s="56">
        <v>0</v>
      </c>
      <c r="L173" s="77" t="e">
        <f t="shared" si="64"/>
        <v>#DIV/0!</v>
      </c>
      <c r="M173" s="56">
        <v>0</v>
      </c>
      <c r="N173" s="77" t="e">
        <f t="shared" si="65"/>
        <v>#DIV/0!</v>
      </c>
    </row>
    <row r="174" spans="1:14" ht="41.25" customHeight="1">
      <c r="A174" s="5" t="s">
        <v>7</v>
      </c>
      <c r="B174" s="6">
        <v>4133.078651870001</v>
      </c>
      <c r="C174" s="56">
        <v>4610.69625709</v>
      </c>
      <c r="D174" s="77">
        <f t="shared" si="60"/>
        <v>11.555976681060791</v>
      </c>
      <c r="E174" s="56">
        <v>4912.9489232099995</v>
      </c>
      <c r="F174" s="77">
        <f t="shared" si="61"/>
        <v>6.555466881064165</v>
      </c>
      <c r="G174" s="56">
        <v>5201.96112009</v>
      </c>
      <c r="H174" s="77">
        <f t="shared" si="62"/>
        <v>5.882662356098075</v>
      </c>
      <c r="I174" s="56">
        <v>5372.914670340001</v>
      </c>
      <c r="J174" s="77">
        <f t="shared" si="63"/>
        <v>3.286328872966345</v>
      </c>
      <c r="K174" s="56">
        <v>5728.912431810001</v>
      </c>
      <c r="L174" s="77">
        <f t="shared" si="64"/>
        <v>6.625784761392318</v>
      </c>
      <c r="M174" s="56">
        <v>5626.7394506010005</v>
      </c>
      <c r="N174" s="77">
        <f t="shared" si="65"/>
        <v>-1.7834620868296287</v>
      </c>
    </row>
    <row r="175" spans="1:14" ht="41.25" customHeight="1">
      <c r="A175" s="5" t="s">
        <v>8</v>
      </c>
      <c r="B175" s="6">
        <v>41.22129711000001</v>
      </c>
      <c r="C175" s="56">
        <v>45.28756577</v>
      </c>
      <c r="D175" s="77">
        <f t="shared" si="60"/>
        <v>9.864484975203611</v>
      </c>
      <c r="E175" s="56">
        <v>66.70080116</v>
      </c>
      <c r="F175" s="77">
        <f t="shared" si="61"/>
        <v>47.282813783258895</v>
      </c>
      <c r="G175" s="56">
        <v>71.2425825</v>
      </c>
      <c r="H175" s="77">
        <f t="shared" si="62"/>
        <v>6.809185588498859</v>
      </c>
      <c r="I175" s="56">
        <v>102.37523246</v>
      </c>
      <c r="J175" s="77">
        <f t="shared" si="63"/>
        <v>43.69949665988036</v>
      </c>
      <c r="K175" s="56">
        <v>125.19347877</v>
      </c>
      <c r="L175" s="77">
        <f t="shared" si="64"/>
        <v>22.288834673870483</v>
      </c>
      <c r="M175" s="56">
        <v>100.16288169090862</v>
      </c>
      <c r="N175" s="77">
        <f t="shared" si="65"/>
        <v>-19.993531072873612</v>
      </c>
    </row>
    <row r="176" spans="1:14" ht="41.25" customHeight="1">
      <c r="A176" s="5" t="s">
        <v>315</v>
      </c>
      <c r="B176" s="6">
        <v>0</v>
      </c>
      <c r="C176" s="6">
        <v>0</v>
      </c>
      <c r="D176" s="4" t="e">
        <f t="shared" si="60"/>
        <v>#DIV/0!</v>
      </c>
      <c r="E176" s="6">
        <v>0</v>
      </c>
      <c r="F176" s="4" t="e">
        <f t="shared" si="61"/>
        <v>#DIV/0!</v>
      </c>
      <c r="G176" s="6">
        <v>5.1485</v>
      </c>
      <c r="H176" s="4" t="e">
        <f t="shared" si="62"/>
        <v>#DIV/0!</v>
      </c>
      <c r="I176" s="6">
        <v>0</v>
      </c>
      <c r="J176" s="4">
        <f t="shared" si="63"/>
        <v>-100</v>
      </c>
      <c r="K176" s="6">
        <v>0</v>
      </c>
      <c r="L176" s="4" t="e">
        <f t="shared" si="64"/>
        <v>#DIV/0!</v>
      </c>
      <c r="M176" s="6">
        <v>0</v>
      </c>
      <c r="N176" s="4" t="e">
        <f t="shared" si="65"/>
        <v>#DIV/0!</v>
      </c>
    </row>
    <row r="177" spans="1:14" ht="41.25" customHeight="1">
      <c r="A177" s="5" t="s">
        <v>9</v>
      </c>
      <c r="B177" s="6">
        <v>0</v>
      </c>
      <c r="C177" s="56">
        <v>0</v>
      </c>
      <c r="D177" s="77" t="e">
        <f t="shared" si="60"/>
        <v>#DIV/0!</v>
      </c>
      <c r="E177" s="56">
        <v>0</v>
      </c>
      <c r="F177" s="77" t="e">
        <f t="shared" si="61"/>
        <v>#DIV/0!</v>
      </c>
      <c r="G177" s="56">
        <v>0</v>
      </c>
      <c r="H177" s="77" t="e">
        <f t="shared" si="62"/>
        <v>#DIV/0!</v>
      </c>
      <c r="I177" s="56">
        <v>0</v>
      </c>
      <c r="J177" s="77" t="e">
        <f t="shared" si="63"/>
        <v>#DIV/0!</v>
      </c>
      <c r="K177" s="56">
        <v>0</v>
      </c>
      <c r="L177" s="77" t="e">
        <f t="shared" si="64"/>
        <v>#DIV/0!</v>
      </c>
      <c r="M177" s="56">
        <v>0</v>
      </c>
      <c r="N177" s="77" t="e">
        <f t="shared" si="65"/>
        <v>#DIV/0!</v>
      </c>
    </row>
    <row r="178" spans="1:14" ht="41.25" customHeight="1">
      <c r="A178" s="5" t="s">
        <v>10</v>
      </c>
      <c r="B178" s="6">
        <v>45.323944399999995</v>
      </c>
      <c r="C178" s="56">
        <v>54.766474699999996</v>
      </c>
      <c r="D178" s="77">
        <f t="shared" si="60"/>
        <v>20.83342574217791</v>
      </c>
      <c r="E178" s="56">
        <v>60.29635043</v>
      </c>
      <c r="F178" s="77">
        <f t="shared" si="61"/>
        <v>10.097191320587228</v>
      </c>
      <c r="G178" s="56">
        <v>59.35571290000001</v>
      </c>
      <c r="H178" s="77">
        <f t="shared" si="62"/>
        <v>-1.5600239870106338</v>
      </c>
      <c r="I178" s="56">
        <v>66.18748122999999</v>
      </c>
      <c r="J178" s="77">
        <f t="shared" si="63"/>
        <v>11.509874949206415</v>
      </c>
      <c r="K178" s="56">
        <v>62.05987215</v>
      </c>
      <c r="L178" s="77">
        <f t="shared" si="64"/>
        <v>-6.236238338873547</v>
      </c>
      <c r="M178" s="56">
        <v>61.810255999999995</v>
      </c>
      <c r="N178" s="77">
        <f t="shared" si="65"/>
        <v>-0.4022182794651493</v>
      </c>
    </row>
    <row r="179" spans="1:14" ht="41.25" customHeight="1">
      <c r="A179" s="5" t="s">
        <v>11</v>
      </c>
      <c r="B179" s="6">
        <v>3.8583505400000004</v>
      </c>
      <c r="C179" s="56">
        <v>4.44540364</v>
      </c>
      <c r="D179" s="77">
        <f t="shared" si="60"/>
        <v>15.215131282498758</v>
      </c>
      <c r="E179" s="56">
        <v>5.956</v>
      </c>
      <c r="F179" s="77">
        <f t="shared" si="61"/>
        <v>33.981084336359615</v>
      </c>
      <c r="G179" s="56">
        <v>5.893747980000001</v>
      </c>
      <c r="H179" s="77">
        <f t="shared" si="62"/>
        <v>-1.0451984553391362</v>
      </c>
      <c r="I179" s="56">
        <v>5.563655000000001</v>
      </c>
      <c r="J179" s="77">
        <f t="shared" si="63"/>
        <v>-5.600731166655699</v>
      </c>
      <c r="K179" s="56">
        <v>6.2962105</v>
      </c>
      <c r="L179" s="77">
        <f t="shared" si="64"/>
        <v>13.166803117734641</v>
      </c>
      <c r="M179" s="56">
        <v>5.0121851</v>
      </c>
      <c r="N179" s="77">
        <f t="shared" si="65"/>
        <v>-20.393622481332223</v>
      </c>
    </row>
    <row r="180" spans="1:14" ht="41.25" customHeight="1">
      <c r="A180" s="3" t="s">
        <v>3</v>
      </c>
      <c r="B180" s="6">
        <f>SUM(B171:B179)</f>
        <v>12289.604252658999</v>
      </c>
      <c r="C180" s="78">
        <f>SUM(C171:C179)</f>
        <v>12279.95718913</v>
      </c>
      <c r="D180" s="77">
        <f t="shared" si="60"/>
        <v>-0.07849775575085413</v>
      </c>
      <c r="E180" s="78">
        <f>SUM(E171:E179)</f>
        <v>13482.50030727</v>
      </c>
      <c r="F180" s="77">
        <f t="shared" si="61"/>
        <v>9.792730541475093</v>
      </c>
      <c r="G180" s="78">
        <f>SUM(G171:G179)</f>
        <v>13725.8498396</v>
      </c>
      <c r="H180" s="77">
        <f t="shared" si="62"/>
        <v>1.8049288098200975</v>
      </c>
      <c r="I180" s="78">
        <f>SUM(I171:I179)</f>
        <v>14737.40478351</v>
      </c>
      <c r="J180" s="77">
        <f t="shared" si="63"/>
        <v>7.369707200144326</v>
      </c>
      <c r="K180" s="78">
        <f>SUM(K171:K179)</f>
        <v>15604.542636209999</v>
      </c>
      <c r="L180" s="77">
        <f t="shared" si="64"/>
        <v>5.883925056264038</v>
      </c>
      <c r="M180" s="78">
        <f>SUM(M171:M179)</f>
        <v>14634.087230521907</v>
      </c>
      <c r="N180" s="77">
        <f t="shared" si="65"/>
        <v>-6.219057029176691</v>
      </c>
    </row>
    <row r="181" ht="41.25" customHeight="1">
      <c r="A181" s="1"/>
    </row>
    <row r="182" spans="1:14" ht="41.25" customHeight="1">
      <c r="A182" s="244" t="s">
        <v>206</v>
      </c>
      <c r="B182" s="244"/>
      <c r="C182" s="244"/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</row>
    <row r="183" spans="1:14" ht="39.75" customHeight="1">
      <c r="A183" s="244" t="s">
        <v>318</v>
      </c>
      <c r="B183" s="244"/>
      <c r="C183" s="244"/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</row>
    <row r="184" spans="1:14" ht="4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41.25" customHeight="1">
      <c r="B185" s="214"/>
      <c r="D185" s="2" t="s">
        <v>59</v>
      </c>
      <c r="F185" s="157" t="s">
        <v>59</v>
      </c>
      <c r="H185" s="157" t="s">
        <v>59</v>
      </c>
      <c r="J185" s="157" t="s">
        <v>59</v>
      </c>
      <c r="L185" s="157" t="s">
        <v>59</v>
      </c>
      <c r="N185" s="157" t="s">
        <v>0</v>
      </c>
    </row>
    <row r="186" spans="1:14" ht="41.25" customHeight="1">
      <c r="A186" s="3" t="s">
        <v>1</v>
      </c>
      <c r="B186" s="3">
        <v>2557</v>
      </c>
      <c r="C186" s="3">
        <v>2558</v>
      </c>
      <c r="D186" s="4" t="s">
        <v>2</v>
      </c>
      <c r="E186" s="3">
        <v>2559</v>
      </c>
      <c r="F186" s="4" t="s">
        <v>2</v>
      </c>
      <c r="G186" s="3">
        <v>2560</v>
      </c>
      <c r="H186" s="4" t="s">
        <v>2</v>
      </c>
      <c r="I186" s="3">
        <v>2561</v>
      </c>
      <c r="J186" s="4" t="s">
        <v>2</v>
      </c>
      <c r="K186" s="3">
        <v>2562</v>
      </c>
      <c r="L186" s="4" t="s">
        <v>2</v>
      </c>
      <c r="M186" s="3">
        <v>2563</v>
      </c>
      <c r="N186" s="4" t="s">
        <v>2</v>
      </c>
    </row>
    <row r="187" spans="1:14" ht="41.25" customHeight="1">
      <c r="A187" s="5" t="s">
        <v>4</v>
      </c>
      <c r="B187" s="6">
        <v>1567.57801861</v>
      </c>
      <c r="C187" s="6">
        <v>1681.41514725</v>
      </c>
      <c r="D187" s="4">
        <f aca="true" t="shared" si="66" ref="D187:D196">(C187-B187)/B187*100</f>
        <v>7.261975307675046</v>
      </c>
      <c r="E187" s="6">
        <v>1887.0049709100003</v>
      </c>
      <c r="F187" s="4">
        <f aca="true" t="shared" si="67" ref="F187:F196">(E187-C187)/C187*100</f>
        <v>12.227189935587772</v>
      </c>
      <c r="G187" s="6">
        <v>1916.27549332</v>
      </c>
      <c r="H187" s="4">
        <f aca="true" t="shared" si="68" ref="H187:H196">(G187-E187)/E187*100</f>
        <v>1.5511629731364178</v>
      </c>
      <c r="I187" s="6">
        <v>1974.3299262000003</v>
      </c>
      <c r="J187" s="4">
        <f aca="true" t="shared" si="69" ref="J187:J196">(I187-G187)/G187*100</f>
        <v>3.0295452340946802</v>
      </c>
      <c r="K187" s="6">
        <v>2026.16180725</v>
      </c>
      <c r="L187" s="4">
        <f aca="true" t="shared" si="70" ref="L187:L196">(K187-I187)/I187*100</f>
        <v>2.6252897432275044</v>
      </c>
      <c r="M187" s="6">
        <v>1979.9013914199995</v>
      </c>
      <c r="N187" s="4">
        <f aca="true" t="shared" si="71" ref="N187:N196">(M187-K187)/K187*100</f>
        <v>-2.2831550601966617</v>
      </c>
    </row>
    <row r="188" spans="1:14" ht="41.25" customHeight="1">
      <c r="A188" s="5" t="s">
        <v>5</v>
      </c>
      <c r="B188" s="6">
        <v>1624.9557894099999</v>
      </c>
      <c r="C188" s="6">
        <v>1757.0442173299998</v>
      </c>
      <c r="D188" s="4">
        <f t="shared" si="66"/>
        <v>8.12873979592759</v>
      </c>
      <c r="E188" s="6">
        <v>1964.19678223</v>
      </c>
      <c r="F188" s="4">
        <f t="shared" si="67"/>
        <v>11.789832199828687</v>
      </c>
      <c r="G188" s="6">
        <v>2131.01358798</v>
      </c>
      <c r="H188" s="4">
        <f t="shared" si="68"/>
        <v>8.492876439834546</v>
      </c>
      <c r="I188" s="6">
        <v>2173.51029268</v>
      </c>
      <c r="J188" s="4">
        <f t="shared" si="69"/>
        <v>1.9942014888925639</v>
      </c>
      <c r="K188" s="6">
        <v>2414.51936505</v>
      </c>
      <c r="L188" s="4">
        <f t="shared" si="70"/>
        <v>11.088471638789848</v>
      </c>
      <c r="M188" s="6">
        <v>2280.7074593699995</v>
      </c>
      <c r="N188" s="4">
        <f t="shared" si="71"/>
        <v>-5.541968626009739</v>
      </c>
    </row>
    <row r="189" spans="1:14" ht="41.25" customHeight="1">
      <c r="A189" s="5" t="s">
        <v>6</v>
      </c>
      <c r="B189" s="6">
        <v>0</v>
      </c>
      <c r="C189" s="6">
        <v>0</v>
      </c>
      <c r="D189" s="4" t="e">
        <f t="shared" si="66"/>
        <v>#DIV/0!</v>
      </c>
      <c r="E189" s="6">
        <v>0.0010405</v>
      </c>
      <c r="F189" s="4" t="e">
        <f t="shared" si="67"/>
        <v>#DIV/0!</v>
      </c>
      <c r="G189" s="6">
        <v>0</v>
      </c>
      <c r="H189" s="4">
        <f t="shared" si="68"/>
        <v>-100</v>
      </c>
      <c r="I189" s="6">
        <v>0</v>
      </c>
      <c r="J189" s="4" t="e">
        <f t="shared" si="69"/>
        <v>#DIV/0!</v>
      </c>
      <c r="K189" s="6">
        <v>0</v>
      </c>
      <c r="L189" s="4" t="e">
        <f t="shared" si="70"/>
        <v>#DIV/0!</v>
      </c>
      <c r="M189" s="6">
        <v>0</v>
      </c>
      <c r="N189" s="4" t="e">
        <f t="shared" si="71"/>
        <v>#DIV/0!</v>
      </c>
    </row>
    <row r="190" spans="1:14" ht="41.25" customHeight="1">
      <c r="A190" s="5" t="s">
        <v>7</v>
      </c>
      <c r="B190" s="6">
        <v>3780.0372120599995</v>
      </c>
      <c r="C190" s="6">
        <v>4080.808511</v>
      </c>
      <c r="D190" s="4">
        <f t="shared" si="66"/>
        <v>7.956834339630479</v>
      </c>
      <c r="E190" s="6">
        <v>4025.4522075799996</v>
      </c>
      <c r="F190" s="4">
        <f t="shared" si="67"/>
        <v>-1.3565033318957558</v>
      </c>
      <c r="G190" s="6">
        <v>4148.65481842</v>
      </c>
      <c r="H190" s="4">
        <f t="shared" si="68"/>
        <v>3.0605905743461004</v>
      </c>
      <c r="I190" s="6">
        <v>4540.96694879</v>
      </c>
      <c r="J190" s="4">
        <f t="shared" si="69"/>
        <v>9.456369535207815</v>
      </c>
      <c r="K190" s="6">
        <v>4945.30771455</v>
      </c>
      <c r="L190" s="4">
        <f t="shared" si="70"/>
        <v>8.904287794205196</v>
      </c>
      <c r="M190" s="6">
        <v>4957.111398392999</v>
      </c>
      <c r="N190" s="4">
        <f t="shared" si="71"/>
        <v>0.23868451720952186</v>
      </c>
    </row>
    <row r="191" spans="1:14" ht="41.25" customHeight="1">
      <c r="A191" s="5" t="s">
        <v>8</v>
      </c>
      <c r="B191" s="6">
        <v>22.030040679999995</v>
      </c>
      <c r="C191" s="6">
        <v>19.22723604</v>
      </c>
      <c r="D191" s="4">
        <f t="shared" si="66"/>
        <v>-12.72264849943979</v>
      </c>
      <c r="E191" s="6">
        <v>19.32890983</v>
      </c>
      <c r="F191" s="4">
        <f t="shared" si="67"/>
        <v>0.5288008624249434</v>
      </c>
      <c r="G191" s="6">
        <v>21.33613596</v>
      </c>
      <c r="H191" s="4">
        <f t="shared" si="68"/>
        <v>10.38458013231882</v>
      </c>
      <c r="I191" s="6">
        <v>22.20402145</v>
      </c>
      <c r="J191" s="4">
        <f t="shared" si="69"/>
        <v>4.067678850692884</v>
      </c>
      <c r="K191" s="6">
        <v>29.58068827</v>
      </c>
      <c r="L191" s="4">
        <f t="shared" si="70"/>
        <v>33.222210835145816</v>
      </c>
      <c r="M191" s="6">
        <v>20.451061018181377</v>
      </c>
      <c r="N191" s="4">
        <f t="shared" si="71"/>
        <v>-30.863471358364787</v>
      </c>
    </row>
    <row r="192" spans="1:14" ht="41.25" customHeight="1">
      <c r="A192" s="5" t="s">
        <v>315</v>
      </c>
      <c r="B192" s="6">
        <v>0</v>
      </c>
      <c r="C192" s="6">
        <v>0</v>
      </c>
      <c r="D192" s="4" t="e">
        <f t="shared" si="66"/>
        <v>#DIV/0!</v>
      </c>
      <c r="E192" s="6">
        <v>0</v>
      </c>
      <c r="F192" s="4" t="e">
        <f t="shared" si="67"/>
        <v>#DIV/0!</v>
      </c>
      <c r="G192" s="6">
        <v>0</v>
      </c>
      <c r="H192" s="4" t="e">
        <f t="shared" si="68"/>
        <v>#DIV/0!</v>
      </c>
      <c r="I192" s="6">
        <v>0</v>
      </c>
      <c r="J192" s="4" t="e">
        <f t="shared" si="69"/>
        <v>#DIV/0!</v>
      </c>
      <c r="K192" s="6">
        <v>0</v>
      </c>
      <c r="L192" s="4" t="e">
        <f t="shared" si="70"/>
        <v>#DIV/0!</v>
      </c>
      <c r="M192" s="6">
        <v>0</v>
      </c>
      <c r="N192" s="4" t="e">
        <f t="shared" si="71"/>
        <v>#DIV/0!</v>
      </c>
    </row>
    <row r="193" spans="1:14" ht="41.25" customHeight="1">
      <c r="A193" s="5" t="s">
        <v>9</v>
      </c>
      <c r="B193" s="6">
        <v>0</v>
      </c>
      <c r="C193" s="6">
        <v>0</v>
      </c>
      <c r="D193" s="4" t="e">
        <f t="shared" si="66"/>
        <v>#DIV/0!</v>
      </c>
      <c r="E193" s="6">
        <v>0</v>
      </c>
      <c r="F193" s="4" t="e">
        <f t="shared" si="67"/>
        <v>#DIV/0!</v>
      </c>
      <c r="G193" s="6">
        <v>0</v>
      </c>
      <c r="H193" s="4" t="e">
        <f t="shared" si="68"/>
        <v>#DIV/0!</v>
      </c>
      <c r="I193" s="6">
        <v>0</v>
      </c>
      <c r="J193" s="4" t="e">
        <f t="shared" si="69"/>
        <v>#DIV/0!</v>
      </c>
      <c r="K193" s="6">
        <v>0</v>
      </c>
      <c r="L193" s="4" t="e">
        <f t="shared" si="70"/>
        <v>#DIV/0!</v>
      </c>
      <c r="M193" s="6">
        <v>0</v>
      </c>
      <c r="N193" s="4" t="e">
        <f t="shared" si="71"/>
        <v>#DIV/0!</v>
      </c>
    </row>
    <row r="194" spans="1:14" ht="41.25" customHeight="1">
      <c r="A194" s="5" t="s">
        <v>10</v>
      </c>
      <c r="B194" s="6">
        <v>30.208626759999998</v>
      </c>
      <c r="C194" s="6">
        <v>28.76490746</v>
      </c>
      <c r="D194" s="4">
        <f t="shared" si="66"/>
        <v>-4.7791622951615365</v>
      </c>
      <c r="E194" s="6">
        <v>25.160614609999996</v>
      </c>
      <c r="F194" s="4">
        <f t="shared" si="67"/>
        <v>-12.530173632618402</v>
      </c>
      <c r="G194" s="6">
        <v>24.86619391</v>
      </c>
      <c r="H194" s="4">
        <f t="shared" si="68"/>
        <v>-1.1701649763475168</v>
      </c>
      <c r="I194" s="6">
        <v>28.38935779</v>
      </c>
      <c r="J194" s="4">
        <f t="shared" si="69"/>
        <v>14.168488723089823</v>
      </c>
      <c r="K194" s="6">
        <v>44.71416173000001</v>
      </c>
      <c r="L194" s="4">
        <f t="shared" si="70"/>
        <v>57.50325196067075</v>
      </c>
      <c r="M194" s="6">
        <v>29.852007240000002</v>
      </c>
      <c r="N194" s="4">
        <f t="shared" si="71"/>
        <v>-33.23813734839305</v>
      </c>
    </row>
    <row r="195" spans="1:14" ht="41.25" customHeight="1">
      <c r="A195" s="5" t="s">
        <v>11</v>
      </c>
      <c r="B195" s="6">
        <v>2.7023697299999996</v>
      </c>
      <c r="C195" s="6">
        <v>2.73901224</v>
      </c>
      <c r="D195" s="4">
        <f t="shared" si="66"/>
        <v>1.355939921662774</v>
      </c>
      <c r="E195" s="6">
        <v>4.0277</v>
      </c>
      <c r="F195" s="4">
        <f t="shared" si="67"/>
        <v>47.04936112297184</v>
      </c>
      <c r="G195" s="6">
        <v>3.8847324999999997</v>
      </c>
      <c r="H195" s="4">
        <f t="shared" si="68"/>
        <v>-3.549606475159534</v>
      </c>
      <c r="I195" s="6">
        <v>3.968717</v>
      </c>
      <c r="J195" s="4">
        <f t="shared" si="69"/>
        <v>2.1619120492852506</v>
      </c>
      <c r="K195" s="6">
        <v>3.75598</v>
      </c>
      <c r="L195" s="4">
        <f t="shared" si="70"/>
        <v>-5.36034693327843</v>
      </c>
      <c r="M195" s="6">
        <v>3.203899500000001</v>
      </c>
      <c r="N195" s="4">
        <f t="shared" si="71"/>
        <v>-14.698707128365948</v>
      </c>
    </row>
    <row r="196" spans="1:14" ht="41.25" customHeight="1">
      <c r="A196" s="3" t="s">
        <v>3</v>
      </c>
      <c r="B196" s="6">
        <f>SUM(B187:B195)</f>
        <v>7027.512057249999</v>
      </c>
      <c r="C196" s="6">
        <f>SUM(C187:C195)</f>
        <v>7569.9990313200005</v>
      </c>
      <c r="D196" s="4">
        <f t="shared" si="66"/>
        <v>7.719474113322078</v>
      </c>
      <c r="E196" s="6">
        <f>SUM(E187:E195)</f>
        <v>7925.172225660001</v>
      </c>
      <c r="F196" s="4">
        <f t="shared" si="67"/>
        <v>4.691852573170905</v>
      </c>
      <c r="G196" s="6">
        <f>SUM(G187:G195)</f>
        <v>8246.03096209</v>
      </c>
      <c r="H196" s="4">
        <f t="shared" si="68"/>
        <v>4.048602696495713</v>
      </c>
      <c r="I196" s="6">
        <f>SUM(I187:I195)</f>
        <v>8743.369263909999</v>
      </c>
      <c r="J196" s="4">
        <f t="shared" si="69"/>
        <v>6.031244657053111</v>
      </c>
      <c r="K196" s="6">
        <f>SUM(K187:K195)</f>
        <v>9464.03971685</v>
      </c>
      <c r="L196" s="4">
        <f t="shared" si="70"/>
        <v>8.242479886040183</v>
      </c>
      <c r="M196" s="6">
        <f>SUM(M187:M195)</f>
        <v>9271.227216941179</v>
      </c>
      <c r="N196" s="4">
        <f t="shared" si="71"/>
        <v>-2.037317104296735</v>
      </c>
    </row>
    <row r="197" ht="41.25" customHeight="1">
      <c r="A197" s="1"/>
    </row>
    <row r="198" ht="41.25" customHeight="1">
      <c r="A198" s="1"/>
    </row>
    <row r="199" spans="1:14" ht="41.25" customHeight="1">
      <c r="A199" s="244" t="s">
        <v>207</v>
      </c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</row>
    <row r="200" spans="1:14" ht="41.25" customHeight="1">
      <c r="A200" s="244" t="s">
        <v>318</v>
      </c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</row>
    <row r="201" spans="1:14" ht="4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41.25" customHeight="1">
      <c r="B202" s="214"/>
      <c r="D202" s="2" t="s">
        <v>59</v>
      </c>
      <c r="F202" s="157" t="s">
        <v>59</v>
      </c>
      <c r="H202" s="157" t="s">
        <v>59</v>
      </c>
      <c r="J202" s="157" t="s">
        <v>59</v>
      </c>
      <c r="L202" s="157" t="s">
        <v>59</v>
      </c>
      <c r="N202" s="157" t="s">
        <v>0</v>
      </c>
    </row>
    <row r="203" spans="1:14" ht="41.25" customHeight="1">
      <c r="A203" s="3" t="s">
        <v>1</v>
      </c>
      <c r="B203" s="3">
        <v>2557</v>
      </c>
      <c r="C203" s="3">
        <v>2558</v>
      </c>
      <c r="D203" s="4" t="s">
        <v>2</v>
      </c>
      <c r="E203" s="3">
        <v>2559</v>
      </c>
      <c r="F203" s="4" t="s">
        <v>2</v>
      </c>
      <c r="G203" s="3">
        <v>2560</v>
      </c>
      <c r="H203" s="4" t="s">
        <v>2</v>
      </c>
      <c r="I203" s="3">
        <v>2561</v>
      </c>
      <c r="J203" s="4" t="s">
        <v>2</v>
      </c>
      <c r="K203" s="3">
        <v>2562</v>
      </c>
      <c r="L203" s="4" t="s">
        <v>2</v>
      </c>
      <c r="M203" s="3">
        <v>2563</v>
      </c>
      <c r="N203" s="4" t="s">
        <v>2</v>
      </c>
    </row>
    <row r="204" spans="1:14" ht="41.25" customHeight="1">
      <c r="A204" s="5" t="s">
        <v>4</v>
      </c>
      <c r="B204" s="6">
        <v>3085.0321534600002</v>
      </c>
      <c r="C204" s="6">
        <v>3412.5901239309997</v>
      </c>
      <c r="D204" s="4">
        <f aca="true" t="shared" si="72" ref="D204:D213">(C204-B204)/B204*100</f>
        <v>10.617651751331946</v>
      </c>
      <c r="E204" s="6">
        <v>3684.34800591</v>
      </c>
      <c r="F204" s="4">
        <f aca="true" t="shared" si="73" ref="F204:F213">(E204-C204)/C204*100</f>
        <v>7.9633906244198975</v>
      </c>
      <c r="G204" s="6">
        <v>3788.7162681799996</v>
      </c>
      <c r="H204" s="4">
        <f aca="true" t="shared" si="74" ref="H204:H213">(G204-E204)/E204*100</f>
        <v>2.8327471265630724</v>
      </c>
      <c r="I204" s="6">
        <v>3936.9591402999995</v>
      </c>
      <c r="J204" s="4">
        <f aca="true" t="shared" si="75" ref="J204:J213">(I204-G204)/G204*100</f>
        <v>3.9127467360128265</v>
      </c>
      <c r="K204" s="6">
        <v>4340.376078130001</v>
      </c>
      <c r="L204" s="4">
        <f aca="true" t="shared" si="76" ref="L204:L213">(K204-I204)/I204*100</f>
        <v>10.24691706094924</v>
      </c>
      <c r="M204" s="6">
        <v>3994.18719124</v>
      </c>
      <c r="N204" s="4">
        <f aca="true" t="shared" si="77" ref="N204:N213">(M204-K204)/K204*100</f>
        <v>-7.976011310041868</v>
      </c>
    </row>
    <row r="205" spans="1:14" ht="41.25" customHeight="1">
      <c r="A205" s="5" t="s">
        <v>5</v>
      </c>
      <c r="B205" s="6">
        <v>9737.416611069999</v>
      </c>
      <c r="C205" s="6">
        <v>9529.334746780001</v>
      </c>
      <c r="D205" s="4">
        <f t="shared" si="72"/>
        <v>-2.1369308986270488</v>
      </c>
      <c r="E205" s="6">
        <v>10332.034039510003</v>
      </c>
      <c r="F205" s="4">
        <f t="shared" si="73"/>
        <v>8.423455719206808</v>
      </c>
      <c r="G205" s="6">
        <v>11092.1738733</v>
      </c>
      <c r="H205" s="4">
        <f t="shared" si="74"/>
        <v>7.357117009905312</v>
      </c>
      <c r="I205" s="6">
        <v>11691.172364910002</v>
      </c>
      <c r="J205" s="4">
        <f t="shared" si="75"/>
        <v>5.400190246312788</v>
      </c>
      <c r="K205" s="6">
        <v>12141.477487959999</v>
      </c>
      <c r="L205" s="4">
        <f t="shared" si="76"/>
        <v>3.8516678139272584</v>
      </c>
      <c r="M205" s="6">
        <v>14228.443451289999</v>
      </c>
      <c r="N205" s="4">
        <f t="shared" si="77"/>
        <v>17.1887314818112</v>
      </c>
    </row>
    <row r="206" spans="1:14" ht="41.25" customHeight="1">
      <c r="A206" s="5" t="s">
        <v>6</v>
      </c>
      <c r="B206" s="6">
        <v>0</v>
      </c>
      <c r="C206" s="6">
        <v>0</v>
      </c>
      <c r="D206" s="4" t="e">
        <f t="shared" si="72"/>
        <v>#DIV/0!</v>
      </c>
      <c r="E206" s="6">
        <v>0.01110392</v>
      </c>
      <c r="F206" s="4" t="e">
        <f t="shared" si="73"/>
        <v>#DIV/0!</v>
      </c>
      <c r="G206" s="6">
        <v>0</v>
      </c>
      <c r="H206" s="4">
        <f t="shared" si="74"/>
        <v>-100</v>
      </c>
      <c r="I206" s="6">
        <v>0</v>
      </c>
      <c r="J206" s="4" t="e">
        <f t="shared" si="75"/>
        <v>#DIV/0!</v>
      </c>
      <c r="K206" s="6">
        <v>0</v>
      </c>
      <c r="L206" s="4" t="e">
        <f t="shared" si="76"/>
        <v>#DIV/0!</v>
      </c>
      <c r="M206" s="6">
        <v>0</v>
      </c>
      <c r="N206" s="4" t="e">
        <f t="shared" si="77"/>
        <v>#DIV/0!</v>
      </c>
    </row>
    <row r="207" spans="1:14" ht="41.25" customHeight="1">
      <c r="A207" s="5" t="s">
        <v>7</v>
      </c>
      <c r="B207" s="6">
        <v>6574.900292990001</v>
      </c>
      <c r="C207" s="6">
        <v>7067.138252000001</v>
      </c>
      <c r="D207" s="4">
        <f t="shared" si="72"/>
        <v>7.486622413648038</v>
      </c>
      <c r="E207" s="6">
        <v>7268.364854740001</v>
      </c>
      <c r="F207" s="4">
        <f t="shared" si="73"/>
        <v>2.847356250361353</v>
      </c>
      <c r="G207" s="6">
        <v>7784.912842290001</v>
      </c>
      <c r="H207" s="4">
        <f t="shared" si="74"/>
        <v>7.1067977168639</v>
      </c>
      <c r="I207" s="6">
        <v>8001.73327748</v>
      </c>
      <c r="J207" s="4">
        <f t="shared" si="75"/>
        <v>2.7851363217859597</v>
      </c>
      <c r="K207" s="6">
        <v>8144.5924459</v>
      </c>
      <c r="L207" s="4">
        <f t="shared" si="76"/>
        <v>1.7853527912766292</v>
      </c>
      <c r="M207" s="6">
        <v>7940.966655419999</v>
      </c>
      <c r="N207" s="4">
        <f t="shared" si="77"/>
        <v>-2.50013480517992</v>
      </c>
    </row>
    <row r="208" spans="1:14" ht="41.25" customHeight="1">
      <c r="A208" s="5" t="s">
        <v>8</v>
      </c>
      <c r="B208" s="6">
        <v>54.68572898</v>
      </c>
      <c r="C208" s="6">
        <v>61.995293759999996</v>
      </c>
      <c r="D208" s="4">
        <f t="shared" si="72"/>
        <v>13.36649417743575</v>
      </c>
      <c r="E208" s="6">
        <v>56.840931110000014</v>
      </c>
      <c r="F208" s="4">
        <f t="shared" si="73"/>
        <v>-8.314119245815446</v>
      </c>
      <c r="G208" s="6">
        <v>51.90399807</v>
      </c>
      <c r="H208" s="4">
        <f t="shared" si="74"/>
        <v>-8.685524574616723</v>
      </c>
      <c r="I208" s="6">
        <v>54.54695528999999</v>
      </c>
      <c r="J208" s="4">
        <f t="shared" si="75"/>
        <v>5.092010862892652</v>
      </c>
      <c r="K208" s="6">
        <v>53.32921436999999</v>
      </c>
      <c r="L208" s="4">
        <f t="shared" si="76"/>
        <v>-2.2324635967779685</v>
      </c>
      <c r="M208" s="6">
        <v>41.03600028181754</v>
      </c>
      <c r="N208" s="4">
        <f t="shared" si="77"/>
        <v>-23.05155670003253</v>
      </c>
    </row>
    <row r="209" spans="1:14" ht="41.25" customHeight="1">
      <c r="A209" s="5" t="s">
        <v>315</v>
      </c>
      <c r="B209" s="6">
        <v>0</v>
      </c>
      <c r="C209" s="6">
        <v>0</v>
      </c>
      <c r="D209" s="4" t="e">
        <f t="shared" si="72"/>
        <v>#DIV/0!</v>
      </c>
      <c r="E209" s="6">
        <v>0</v>
      </c>
      <c r="F209" s="4" t="e">
        <f t="shared" si="73"/>
        <v>#DIV/0!</v>
      </c>
      <c r="G209" s="6">
        <v>0</v>
      </c>
      <c r="H209" s="4" t="e">
        <f t="shared" si="74"/>
        <v>#DIV/0!</v>
      </c>
      <c r="I209" s="6">
        <v>0</v>
      </c>
      <c r="J209" s="4" t="e">
        <f t="shared" si="75"/>
        <v>#DIV/0!</v>
      </c>
      <c r="K209" s="6">
        <v>0</v>
      </c>
      <c r="L209" s="4" t="e">
        <f t="shared" si="76"/>
        <v>#DIV/0!</v>
      </c>
      <c r="M209" s="6">
        <v>0</v>
      </c>
      <c r="N209" s="4" t="e">
        <f t="shared" si="77"/>
        <v>#DIV/0!</v>
      </c>
    </row>
    <row r="210" spans="1:14" ht="41.25" customHeight="1">
      <c r="A210" s="5" t="s">
        <v>9</v>
      </c>
      <c r="B210" s="6">
        <v>0</v>
      </c>
      <c r="C210" s="6">
        <v>0</v>
      </c>
      <c r="D210" s="4" t="e">
        <f t="shared" si="72"/>
        <v>#DIV/0!</v>
      </c>
      <c r="E210" s="6">
        <v>0</v>
      </c>
      <c r="F210" s="4" t="e">
        <f t="shared" si="73"/>
        <v>#DIV/0!</v>
      </c>
      <c r="G210" s="6">
        <v>0</v>
      </c>
      <c r="H210" s="4" t="e">
        <f t="shared" si="74"/>
        <v>#DIV/0!</v>
      </c>
      <c r="I210" s="6">
        <v>0</v>
      </c>
      <c r="J210" s="4" t="e">
        <f t="shared" si="75"/>
        <v>#DIV/0!</v>
      </c>
      <c r="K210" s="6">
        <v>0</v>
      </c>
      <c r="L210" s="4" t="e">
        <f t="shared" si="76"/>
        <v>#DIV/0!</v>
      </c>
      <c r="M210" s="6">
        <v>0</v>
      </c>
      <c r="N210" s="4" t="e">
        <f t="shared" si="77"/>
        <v>#DIV/0!</v>
      </c>
    </row>
    <row r="211" spans="1:14" ht="41.25" customHeight="1">
      <c r="A211" s="5" t="s">
        <v>10</v>
      </c>
      <c r="B211" s="6">
        <v>39.02609832</v>
      </c>
      <c r="C211" s="6">
        <v>56.499573010000006</v>
      </c>
      <c r="D211" s="4">
        <f t="shared" si="72"/>
        <v>44.77381916768564</v>
      </c>
      <c r="E211" s="6">
        <v>73.13799714</v>
      </c>
      <c r="F211" s="4">
        <f t="shared" si="73"/>
        <v>29.448760837635202</v>
      </c>
      <c r="G211" s="6">
        <v>71.52759406999999</v>
      </c>
      <c r="H211" s="4">
        <f t="shared" si="74"/>
        <v>-2.201869251242124</v>
      </c>
      <c r="I211" s="6">
        <v>96.70708015</v>
      </c>
      <c r="J211" s="4">
        <f t="shared" si="75"/>
        <v>35.202478718015136</v>
      </c>
      <c r="K211" s="6">
        <v>77.51133002999998</v>
      </c>
      <c r="L211" s="4">
        <f t="shared" si="76"/>
        <v>-19.849374099834215</v>
      </c>
      <c r="M211" s="6">
        <v>93.99537548</v>
      </c>
      <c r="N211" s="4">
        <f t="shared" si="77"/>
        <v>21.266627012618724</v>
      </c>
    </row>
    <row r="212" spans="1:14" ht="41.25" customHeight="1">
      <c r="A212" s="5" t="s">
        <v>11</v>
      </c>
      <c r="B212" s="6">
        <v>7.27106646</v>
      </c>
      <c r="C212" s="6">
        <v>7.242167510000002</v>
      </c>
      <c r="D212" s="4">
        <f t="shared" si="72"/>
        <v>-0.3974513251801378</v>
      </c>
      <c r="E212" s="6">
        <v>10.0494</v>
      </c>
      <c r="F212" s="4">
        <f t="shared" si="73"/>
        <v>38.76232476152707</v>
      </c>
      <c r="G212" s="6">
        <v>10.760990750000001</v>
      </c>
      <c r="H212" s="4">
        <f t="shared" si="74"/>
        <v>7.080927717077645</v>
      </c>
      <c r="I212" s="6">
        <v>10.73627604</v>
      </c>
      <c r="J212" s="4">
        <f t="shared" si="75"/>
        <v>-0.22966946607589417</v>
      </c>
      <c r="K212" s="6">
        <v>11.74080549</v>
      </c>
      <c r="L212" s="4">
        <f t="shared" si="76"/>
        <v>9.3564048302916</v>
      </c>
      <c r="M212" s="6">
        <v>9.140652200000002</v>
      </c>
      <c r="N212" s="4">
        <f t="shared" si="77"/>
        <v>-22.146293899635996</v>
      </c>
    </row>
    <row r="213" spans="1:14" ht="41.25" customHeight="1">
      <c r="A213" s="3" t="s">
        <v>3</v>
      </c>
      <c r="B213" s="6">
        <f>SUM(B204:B212)</f>
        <v>19498.33195128</v>
      </c>
      <c r="C213" s="6">
        <f>SUM(C204:C212)</f>
        <v>20134.800156991005</v>
      </c>
      <c r="D213" s="4">
        <f t="shared" si="72"/>
        <v>3.264218740871431</v>
      </c>
      <c r="E213" s="6">
        <f>SUM(E204:E212)</f>
        <v>21424.78633233</v>
      </c>
      <c r="F213" s="4">
        <f t="shared" si="73"/>
        <v>6.406749335881042</v>
      </c>
      <c r="G213" s="6">
        <f>SUM(G204:G212)</f>
        <v>22799.995566660004</v>
      </c>
      <c r="H213" s="4">
        <f t="shared" si="74"/>
        <v>6.418776892326866</v>
      </c>
      <c r="I213" s="6">
        <f>SUM(I204:I212)</f>
        <v>23791.85509417</v>
      </c>
      <c r="J213" s="4">
        <f t="shared" si="75"/>
        <v>4.350261931455702</v>
      </c>
      <c r="K213" s="6">
        <f>SUM(K204:K212)</f>
        <v>24769.027361880002</v>
      </c>
      <c r="L213" s="4">
        <f t="shared" si="76"/>
        <v>4.10717139896102</v>
      </c>
      <c r="M213" s="6">
        <f>SUM(M204:M212)</f>
        <v>26307.769325911817</v>
      </c>
      <c r="N213" s="4">
        <f t="shared" si="77"/>
        <v>6.212363293683334</v>
      </c>
    </row>
    <row r="214" ht="41.25" customHeight="1">
      <c r="A214" s="1"/>
    </row>
    <row r="215" ht="41.25" customHeight="1">
      <c r="A215" s="1"/>
    </row>
    <row r="216" ht="41.25" customHeight="1">
      <c r="A216" s="1"/>
    </row>
    <row r="217" spans="1:14" ht="41.25" customHeight="1">
      <c r="A217" s="244" t="s">
        <v>118</v>
      </c>
      <c r="B217" s="244"/>
      <c r="C217" s="244"/>
      <c r="D217" s="244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</row>
    <row r="218" spans="1:14" ht="41.25" customHeight="1">
      <c r="A218" s="244" t="s">
        <v>318</v>
      </c>
      <c r="B218" s="244"/>
      <c r="C218" s="244"/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</row>
    <row r="219" spans="1:14" ht="4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41.25" customHeight="1">
      <c r="B220" s="214"/>
      <c r="D220" s="2" t="s">
        <v>59</v>
      </c>
      <c r="F220" s="157" t="s">
        <v>59</v>
      </c>
      <c r="H220" s="157" t="s">
        <v>59</v>
      </c>
      <c r="J220" s="157" t="s">
        <v>59</v>
      </c>
      <c r="L220" s="157" t="s">
        <v>59</v>
      </c>
      <c r="N220" s="157" t="s">
        <v>0</v>
      </c>
    </row>
    <row r="221" spans="1:14" ht="41.25" customHeight="1">
      <c r="A221" s="3" t="s">
        <v>1</v>
      </c>
      <c r="B221" s="3">
        <v>2557</v>
      </c>
      <c r="C221" s="3">
        <v>2558</v>
      </c>
      <c r="D221" s="4" t="s">
        <v>2</v>
      </c>
      <c r="E221" s="3">
        <v>2559</v>
      </c>
      <c r="F221" s="4" t="s">
        <v>2</v>
      </c>
      <c r="G221" s="3">
        <v>2560</v>
      </c>
      <c r="H221" s="4" t="s">
        <v>2</v>
      </c>
      <c r="I221" s="3">
        <v>2561</v>
      </c>
      <c r="J221" s="4" t="s">
        <v>2</v>
      </c>
      <c r="K221" s="3">
        <v>2562</v>
      </c>
      <c r="L221" s="4" t="s">
        <v>2</v>
      </c>
      <c r="M221" s="3">
        <v>2563</v>
      </c>
      <c r="N221" s="4" t="s">
        <v>2</v>
      </c>
    </row>
    <row r="222" spans="1:14" ht="41.25" customHeight="1">
      <c r="A222" s="30" t="s">
        <v>4</v>
      </c>
      <c r="B222" s="6">
        <f aca="true" t="shared" si="78" ref="B222:B230">B24+B40+B56+B72+B88+B104+B121+B137+B154+B171+B187+B204</f>
        <v>52834.809011589</v>
      </c>
      <c r="C222" s="6">
        <f aca="true" t="shared" si="79" ref="C222:C230">C24+C40+C56+C72+C88+C104+C121+C137+C154+C171+C187+C204</f>
        <v>57638.759327471</v>
      </c>
      <c r="D222" s="4">
        <f aca="true" t="shared" si="80" ref="D222:D231">(C222-B222)/B222*100</f>
        <v>9.092396482077342</v>
      </c>
      <c r="E222" s="6">
        <f aca="true" t="shared" si="81" ref="E222:E230">E24+E40+E56+E72+E88+E104+E121+E137+E154+E171+E187+E204</f>
        <v>61496.151492699995</v>
      </c>
      <c r="F222" s="4">
        <f aca="true" t="shared" si="82" ref="F222:F231">(E222-C222)/C222*100</f>
        <v>6.6923580768167845</v>
      </c>
      <c r="G222" s="6">
        <f>G24+G40+G56+G72+G88+G104+G121+G137+G154+G171+G187+G204</f>
        <v>62544.08149650999</v>
      </c>
      <c r="H222" s="4">
        <f aca="true" t="shared" si="83" ref="H222:H231">(G222-E222)/E222*100</f>
        <v>1.7040578611401296</v>
      </c>
      <c r="I222" s="6">
        <f>I24+I40+I56+I72+I88+I104+I121+I137+I154+I171+I187+I204</f>
        <v>64170.73749936001</v>
      </c>
      <c r="J222" s="4">
        <f aca="true" t="shared" si="84" ref="J222:J231">(I222-G222)/G222*100</f>
        <v>2.6008152393137083</v>
      </c>
      <c r="K222" s="6">
        <f aca="true" t="shared" si="85" ref="K222:M230">K24+K40+K56+K72+K88+K104+K121+K137+K154+K171+K187+K204</f>
        <v>68248.90216536999</v>
      </c>
      <c r="L222" s="4">
        <f aca="true" t="shared" si="86" ref="L222:L231">(K222-I222)/I222*100</f>
        <v>6.3551781153374645</v>
      </c>
      <c r="M222" s="6">
        <f t="shared" si="85"/>
        <v>69775.77566864998</v>
      </c>
      <c r="N222" s="4">
        <f aca="true" t="shared" si="87" ref="N222:N231">(M222-K222)/K222*100</f>
        <v>2.2372132808529424</v>
      </c>
    </row>
    <row r="223" spans="1:14" ht="41.25" customHeight="1">
      <c r="A223" s="30" t="s">
        <v>5</v>
      </c>
      <c r="B223" s="6">
        <f t="shared" si="78"/>
        <v>120414.34284951998</v>
      </c>
      <c r="C223" s="6">
        <f t="shared" si="79"/>
        <v>113486.43443000002</v>
      </c>
      <c r="D223" s="4">
        <f t="shared" si="80"/>
        <v>-5.7533913781165245</v>
      </c>
      <c r="E223" s="6">
        <f t="shared" si="81"/>
        <v>122279.27677619002</v>
      </c>
      <c r="F223" s="4">
        <f t="shared" si="82"/>
        <v>7.747923697094862</v>
      </c>
      <c r="G223" s="6">
        <f aca="true" t="shared" si="88" ref="G223:I230">G25+G41+G57+G73+G89+G105+G122+G138+G155+G172+G188+G205</f>
        <v>138624.78508333</v>
      </c>
      <c r="H223" s="4">
        <f t="shared" si="83"/>
        <v>13.367357689772296</v>
      </c>
      <c r="I223" s="6">
        <f t="shared" si="88"/>
        <v>141228.41765678</v>
      </c>
      <c r="J223" s="4">
        <f t="shared" si="84"/>
        <v>1.8781869143276877</v>
      </c>
      <c r="K223" s="6">
        <f t="shared" si="85"/>
        <v>146927.56589320995</v>
      </c>
      <c r="L223" s="4">
        <f t="shared" si="86"/>
        <v>4.035411803791713</v>
      </c>
      <c r="M223" s="6">
        <f t="shared" si="85"/>
        <v>132648.27675975996</v>
      </c>
      <c r="N223" s="4">
        <f t="shared" si="87"/>
        <v>-9.718590957825079</v>
      </c>
    </row>
    <row r="224" spans="1:14" ht="41.25" customHeight="1">
      <c r="A224" s="30" t="s">
        <v>6</v>
      </c>
      <c r="B224" s="6">
        <f t="shared" si="78"/>
        <v>0.04253383</v>
      </c>
      <c r="C224" s="6">
        <f t="shared" si="79"/>
        <v>0</v>
      </c>
      <c r="D224" s="4">
        <f t="shared" si="80"/>
        <v>-100</v>
      </c>
      <c r="E224" s="6">
        <f t="shared" si="81"/>
        <v>0.36244818999999995</v>
      </c>
      <c r="F224" s="4" t="e">
        <f t="shared" si="82"/>
        <v>#DIV/0!</v>
      </c>
      <c r="G224" s="6">
        <f t="shared" si="88"/>
        <v>0.24670208</v>
      </c>
      <c r="H224" s="4">
        <f t="shared" si="83"/>
        <v>-31.934525593851077</v>
      </c>
      <c r="I224" s="6">
        <f t="shared" si="88"/>
        <v>0.00748952</v>
      </c>
      <c r="J224" s="4">
        <f t="shared" si="84"/>
        <v>-96.96414395857546</v>
      </c>
      <c r="K224" s="6">
        <f t="shared" si="85"/>
        <v>0</v>
      </c>
      <c r="L224" s="4">
        <f t="shared" si="86"/>
        <v>-100</v>
      </c>
      <c r="M224" s="6">
        <f t="shared" si="85"/>
        <v>0</v>
      </c>
      <c r="N224" s="4" t="e">
        <f t="shared" si="87"/>
        <v>#DIV/0!</v>
      </c>
    </row>
    <row r="225" spans="1:14" ht="41.25" customHeight="1">
      <c r="A225" s="30" t="s">
        <v>7</v>
      </c>
      <c r="B225" s="6">
        <f t="shared" si="78"/>
        <v>82010.1595271</v>
      </c>
      <c r="C225" s="6">
        <f t="shared" si="79"/>
        <v>87953.87191477</v>
      </c>
      <c r="D225" s="4">
        <f t="shared" si="80"/>
        <v>7.247531795991599</v>
      </c>
      <c r="E225" s="6">
        <f t="shared" si="81"/>
        <v>90758.64439196</v>
      </c>
      <c r="F225" s="4">
        <f t="shared" si="82"/>
        <v>3.188913024668097</v>
      </c>
      <c r="G225" s="6">
        <f t="shared" si="88"/>
        <v>95759.62659972</v>
      </c>
      <c r="H225" s="4">
        <f t="shared" si="83"/>
        <v>5.510199321799276</v>
      </c>
      <c r="I225" s="6">
        <f t="shared" si="88"/>
        <v>103545.45472548</v>
      </c>
      <c r="J225" s="4">
        <f t="shared" si="84"/>
        <v>8.130595745015958</v>
      </c>
      <c r="K225" s="6">
        <f t="shared" si="85"/>
        <v>100523.59494151002</v>
      </c>
      <c r="L225" s="4">
        <f t="shared" si="86"/>
        <v>-2.918389601920763</v>
      </c>
      <c r="M225" s="6">
        <f t="shared" si="85"/>
        <v>96930.15318906298</v>
      </c>
      <c r="N225" s="4">
        <f t="shared" si="87"/>
        <v>-3.57472467487647</v>
      </c>
    </row>
    <row r="226" spans="1:14" ht="41.25" customHeight="1">
      <c r="A226" s="30" t="s">
        <v>8</v>
      </c>
      <c r="B226" s="6">
        <f t="shared" si="78"/>
        <v>3917.75395152</v>
      </c>
      <c r="C226" s="6">
        <f t="shared" si="79"/>
        <v>4060.4582944900008</v>
      </c>
      <c r="D226" s="4">
        <f t="shared" si="80"/>
        <v>3.642503963645664</v>
      </c>
      <c r="E226" s="6">
        <f t="shared" si="81"/>
        <v>4303.687245750001</v>
      </c>
      <c r="F226" s="4">
        <f t="shared" si="82"/>
        <v>5.990184693931215</v>
      </c>
      <c r="G226" s="6">
        <f t="shared" si="88"/>
        <v>4480.314555960001</v>
      </c>
      <c r="H226" s="4">
        <f t="shared" si="83"/>
        <v>4.104092609992126</v>
      </c>
      <c r="I226" s="6">
        <f t="shared" si="88"/>
        <v>4671.71744745</v>
      </c>
      <c r="J226" s="4">
        <f t="shared" si="84"/>
        <v>4.2720860131434915</v>
      </c>
      <c r="K226" s="6">
        <f t="shared" si="85"/>
        <v>4942.4793137199995</v>
      </c>
      <c r="L226" s="4">
        <f t="shared" si="86"/>
        <v>5.795767173757304</v>
      </c>
      <c r="M226" s="6">
        <f t="shared" si="85"/>
        <v>5009.089731581805</v>
      </c>
      <c r="N226" s="4">
        <f t="shared" si="87"/>
        <v>1.3477126282936391</v>
      </c>
    </row>
    <row r="227" spans="1:14" ht="41.25" customHeight="1">
      <c r="A227" s="5" t="s">
        <v>315</v>
      </c>
      <c r="B227" s="6">
        <f t="shared" si="78"/>
        <v>0</v>
      </c>
      <c r="C227" s="6">
        <f t="shared" si="79"/>
        <v>0</v>
      </c>
      <c r="D227" s="4" t="e">
        <f t="shared" si="80"/>
        <v>#DIV/0!</v>
      </c>
      <c r="E227" s="6">
        <f t="shared" si="81"/>
        <v>0</v>
      </c>
      <c r="F227" s="4" t="e">
        <f t="shared" si="82"/>
        <v>#DIV/0!</v>
      </c>
      <c r="G227" s="6">
        <f t="shared" si="88"/>
        <v>38.8648422</v>
      </c>
      <c r="H227" s="4" t="e">
        <f t="shared" si="83"/>
        <v>#DIV/0!</v>
      </c>
      <c r="I227" s="6">
        <f t="shared" si="88"/>
        <v>12.60832118</v>
      </c>
      <c r="J227" s="4">
        <f t="shared" si="84"/>
        <v>-67.55854271807644</v>
      </c>
      <c r="K227" s="6">
        <f t="shared" si="85"/>
        <v>40.45577881</v>
      </c>
      <c r="L227" s="4">
        <f t="shared" si="86"/>
        <v>220.86570632554267</v>
      </c>
      <c r="M227" s="6">
        <f t="shared" si="85"/>
        <v>7.4566201</v>
      </c>
      <c r="N227" s="4">
        <f t="shared" si="87"/>
        <v>-81.56846730100065</v>
      </c>
    </row>
    <row r="228" spans="1:14" ht="41.25" customHeight="1">
      <c r="A228" s="30" t="s">
        <v>9</v>
      </c>
      <c r="B228" s="6">
        <f t="shared" si="78"/>
        <v>0</v>
      </c>
      <c r="C228" s="6">
        <f t="shared" si="79"/>
        <v>0</v>
      </c>
      <c r="D228" s="4" t="e">
        <f t="shared" si="80"/>
        <v>#DIV/0!</v>
      </c>
      <c r="E228" s="6">
        <f t="shared" si="81"/>
        <v>0</v>
      </c>
      <c r="F228" s="4" t="e">
        <f t="shared" si="82"/>
        <v>#DIV/0!</v>
      </c>
      <c r="G228" s="6">
        <f t="shared" si="88"/>
        <v>0</v>
      </c>
      <c r="H228" s="4" t="e">
        <f t="shared" si="83"/>
        <v>#DIV/0!</v>
      </c>
      <c r="I228" s="6">
        <f t="shared" si="88"/>
        <v>0</v>
      </c>
      <c r="J228" s="4" t="e">
        <f t="shared" si="84"/>
        <v>#DIV/0!</v>
      </c>
      <c r="K228" s="6">
        <f t="shared" si="85"/>
        <v>0</v>
      </c>
      <c r="L228" s="4" t="e">
        <f t="shared" si="86"/>
        <v>#DIV/0!</v>
      </c>
      <c r="M228" s="6">
        <f t="shared" si="85"/>
        <v>0</v>
      </c>
      <c r="N228" s="4" t="e">
        <f t="shared" si="87"/>
        <v>#DIV/0!</v>
      </c>
    </row>
    <row r="229" spans="1:14" ht="41.25" customHeight="1">
      <c r="A229" s="30" t="s">
        <v>10</v>
      </c>
      <c r="B229" s="6">
        <f t="shared" si="78"/>
        <v>1160.9844889100002</v>
      </c>
      <c r="C229" s="6">
        <f t="shared" si="79"/>
        <v>1397.63644466</v>
      </c>
      <c r="D229" s="4">
        <f t="shared" si="80"/>
        <v>20.383731049859456</v>
      </c>
      <c r="E229" s="6">
        <f t="shared" si="81"/>
        <v>1454.05950731</v>
      </c>
      <c r="F229" s="4">
        <f t="shared" si="82"/>
        <v>4.037034299268429</v>
      </c>
      <c r="G229" s="6">
        <f t="shared" si="88"/>
        <v>1522.4140740200003</v>
      </c>
      <c r="H229" s="4">
        <f t="shared" si="83"/>
        <v>4.700946994697326</v>
      </c>
      <c r="I229" s="6">
        <f t="shared" si="88"/>
        <v>1632.5745940599998</v>
      </c>
      <c r="J229" s="4">
        <f t="shared" si="84"/>
        <v>7.235910513433173</v>
      </c>
      <c r="K229" s="6">
        <f t="shared" si="85"/>
        <v>1711.36891087</v>
      </c>
      <c r="L229" s="4">
        <f t="shared" si="86"/>
        <v>4.826383866114755</v>
      </c>
      <c r="M229" s="6">
        <f t="shared" si="85"/>
        <v>1748.4787463699995</v>
      </c>
      <c r="N229" s="4">
        <f t="shared" si="87"/>
        <v>2.168429919714629</v>
      </c>
    </row>
    <row r="230" spans="1:14" ht="41.25" customHeight="1">
      <c r="A230" s="30" t="s">
        <v>11</v>
      </c>
      <c r="B230" s="6">
        <f t="shared" si="78"/>
        <v>41.285385770000005</v>
      </c>
      <c r="C230" s="6">
        <f t="shared" si="79"/>
        <v>43.11497907</v>
      </c>
      <c r="D230" s="4">
        <f t="shared" si="80"/>
        <v>4.431576127670495</v>
      </c>
      <c r="E230" s="6">
        <f t="shared" si="81"/>
        <v>54.949613410000005</v>
      </c>
      <c r="F230" s="4">
        <f t="shared" si="82"/>
        <v>27.44900866305815</v>
      </c>
      <c r="G230" s="6">
        <f t="shared" si="88"/>
        <v>59.39326113</v>
      </c>
      <c r="H230" s="4">
        <f t="shared" si="83"/>
        <v>8.086767939283295</v>
      </c>
      <c r="I230" s="6">
        <f t="shared" si="88"/>
        <v>61.15627336000001</v>
      </c>
      <c r="J230" s="4">
        <f t="shared" si="84"/>
        <v>2.9683708159097817</v>
      </c>
      <c r="K230" s="6">
        <f t="shared" si="85"/>
        <v>63.375512539999995</v>
      </c>
      <c r="L230" s="4">
        <f t="shared" si="86"/>
        <v>3.6288005433822073</v>
      </c>
      <c r="M230" s="6">
        <f t="shared" si="85"/>
        <v>52.415474950000004</v>
      </c>
      <c r="N230" s="4">
        <f t="shared" si="87"/>
        <v>-17.293805052988674</v>
      </c>
    </row>
    <row r="231" spans="1:14" ht="41.25" customHeight="1">
      <c r="A231" s="3" t="s">
        <v>3</v>
      </c>
      <c r="B231" s="6">
        <f>SUM(B222:B230)</f>
        <v>260379.37774823897</v>
      </c>
      <c r="C231" s="6">
        <f>SUM(C222:C230)</f>
        <v>264580.275390461</v>
      </c>
      <c r="D231" s="4">
        <f t="shared" si="80"/>
        <v>1.6133757129890334</v>
      </c>
      <c r="E231" s="6">
        <f>SUM(E222:E230)</f>
        <v>280347.13147550996</v>
      </c>
      <c r="F231" s="4">
        <f t="shared" si="82"/>
        <v>5.959195583185705</v>
      </c>
      <c r="G231" s="6">
        <f>SUM(G222:G230)</f>
        <v>303029.72661495005</v>
      </c>
      <c r="H231" s="4">
        <f t="shared" si="83"/>
        <v>8.090896104432426</v>
      </c>
      <c r="I231" s="6">
        <f>SUM(I222:I230)</f>
        <v>315322.67400719</v>
      </c>
      <c r="J231" s="4">
        <f t="shared" si="84"/>
        <v>4.056680355937548</v>
      </c>
      <c r="K231" s="6">
        <f>SUM(K222:K230)</f>
        <v>322457.74251603</v>
      </c>
      <c r="L231" s="4">
        <f t="shared" si="86"/>
        <v>2.262783204951921</v>
      </c>
      <c r="M231" s="6">
        <f>SUM(M222:M230)</f>
        <v>306171.6461904747</v>
      </c>
      <c r="N231" s="4">
        <f t="shared" si="87"/>
        <v>-5.050614135818333</v>
      </c>
    </row>
  </sheetData>
  <sheetProtection/>
  <mergeCells count="28">
    <mergeCell ref="A199:N199"/>
    <mergeCell ref="A200:N200"/>
    <mergeCell ref="A149:N149"/>
    <mergeCell ref="A150:N150"/>
    <mergeCell ref="A166:N166"/>
    <mergeCell ref="A167:N167"/>
    <mergeCell ref="A182:N182"/>
    <mergeCell ref="A183:N183"/>
    <mergeCell ref="A67:N67"/>
    <mergeCell ref="A68:N68"/>
    <mergeCell ref="A83:N83"/>
    <mergeCell ref="A84:N84"/>
    <mergeCell ref="A217:N217"/>
    <mergeCell ref="A218:N218"/>
    <mergeCell ref="A116:N116"/>
    <mergeCell ref="A117:N117"/>
    <mergeCell ref="A132:N132"/>
    <mergeCell ref="A133:N133"/>
    <mergeCell ref="A99:N99"/>
    <mergeCell ref="A100:N100"/>
    <mergeCell ref="A1:N1"/>
    <mergeCell ref="A2:N2"/>
    <mergeCell ref="A20:N20"/>
    <mergeCell ref="A21:N21"/>
    <mergeCell ref="A35:N35"/>
    <mergeCell ref="A36:N36"/>
    <mergeCell ref="A51:N51"/>
    <mergeCell ref="A52:N52"/>
  </mergeCells>
  <printOptions/>
  <pageMargins left="0.5118110236220472" right="0" top="0.22" bottom="0.18" header="0.22" footer="0.196850393700787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0"/>
  <sheetViews>
    <sheetView zoomScale="64" zoomScaleNormal="64" zoomScalePageLayoutView="0" workbookViewId="0" topLeftCell="A1">
      <selection activeCell="M66" sqref="M66"/>
    </sheetView>
  </sheetViews>
  <sheetFormatPr defaultColWidth="9.140625" defaultRowHeight="35.25" customHeight="1"/>
  <cols>
    <col min="1" max="1" width="27.140625" style="2" customWidth="1"/>
    <col min="2" max="2" width="16.7109375" style="2" customWidth="1"/>
    <col min="3" max="3" width="16.28125" style="2" customWidth="1"/>
    <col min="4" max="4" width="16.7109375" style="2" customWidth="1"/>
    <col min="5" max="5" width="16.00390625" style="2" customWidth="1"/>
    <col min="6" max="6" width="15.57421875" style="2" customWidth="1"/>
    <col min="7" max="7" width="16.28125" style="2" customWidth="1"/>
    <col min="8" max="8" width="15.57421875" style="2" customWidth="1"/>
    <col min="9" max="9" width="16.28125" style="2" customWidth="1"/>
    <col min="10" max="10" width="15.57421875" style="2" customWidth="1"/>
    <col min="11" max="11" width="16.28125" style="2" customWidth="1"/>
    <col min="12" max="12" width="15.57421875" style="2" customWidth="1"/>
    <col min="13" max="13" width="16.28125" style="2" customWidth="1"/>
    <col min="14" max="14" width="15.57421875" style="2" customWidth="1"/>
    <col min="15" max="16384" width="9.140625" style="2" customWidth="1"/>
  </cols>
  <sheetData>
    <row r="1" spans="1:14" ht="35.25" customHeight="1">
      <c r="A1" s="244" t="s">
        <v>93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5.25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5.25" customHeight="1">
      <c r="A4" s="27" t="s">
        <v>59</v>
      </c>
      <c r="B4" s="215"/>
      <c r="D4" s="2" t="s">
        <v>59</v>
      </c>
      <c r="F4" s="157" t="s">
        <v>59</v>
      </c>
      <c r="H4" s="157" t="s">
        <v>59</v>
      </c>
      <c r="J4" s="157" t="s">
        <v>59</v>
      </c>
      <c r="L4" s="157" t="s">
        <v>59</v>
      </c>
      <c r="N4" s="157" t="s">
        <v>0</v>
      </c>
    </row>
    <row r="5" spans="1:14" ht="35.25" customHeight="1">
      <c r="A5" s="3" t="s">
        <v>1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  <c r="M5" s="3">
        <v>2563</v>
      </c>
      <c r="N5" s="4" t="s">
        <v>2</v>
      </c>
    </row>
    <row r="6" spans="1:14" ht="35.25" customHeight="1">
      <c r="A6" s="5" t="s">
        <v>208</v>
      </c>
      <c r="B6" s="6">
        <f>B32</f>
        <v>95165.80980124002</v>
      </c>
      <c r="C6" s="6">
        <f>C32</f>
        <v>100364.05997836999</v>
      </c>
      <c r="D6" s="4">
        <f aca="true" t="shared" si="0" ref="D6:D15">(C6-B6)/B6*100</f>
        <v>5.462308562273421</v>
      </c>
      <c r="E6" s="6">
        <f>E32</f>
        <v>106089.23026283</v>
      </c>
      <c r="F6" s="4">
        <f>(E6-C6)/C6*100</f>
        <v>5.704402836726484</v>
      </c>
      <c r="G6" s="6">
        <f>G32</f>
        <v>112859.00911346001</v>
      </c>
      <c r="H6" s="4">
        <f>(G6-E6)/E6*100</f>
        <v>6.3812121492994835</v>
      </c>
      <c r="I6" s="6">
        <f>I32</f>
        <v>123169.83965626999</v>
      </c>
      <c r="J6" s="4">
        <f>(I6-G6)/G6*100</f>
        <v>9.136027884530023</v>
      </c>
      <c r="K6" s="6">
        <f>K32</f>
        <v>121399.89345808</v>
      </c>
      <c r="L6" s="4">
        <f>(K6-I6)/I6*100</f>
        <v>-1.436996429588106</v>
      </c>
      <c r="M6" s="6">
        <f>M32</f>
        <v>100012.39734820824</v>
      </c>
      <c r="N6" s="4">
        <f>(M6-K6)/K6*100</f>
        <v>-17.61739281695249</v>
      </c>
    </row>
    <row r="7" spans="1:14" ht="35.25" customHeight="1">
      <c r="A7" s="5" t="s">
        <v>209</v>
      </c>
      <c r="B7" s="6">
        <f>B50</f>
        <v>22394.169925860002</v>
      </c>
      <c r="C7" s="6">
        <f>C50</f>
        <v>24182.16240877</v>
      </c>
      <c r="D7" s="4">
        <f t="shared" si="0"/>
        <v>7.984187352464836</v>
      </c>
      <c r="E7" s="6">
        <f>E50</f>
        <v>25114.92029512</v>
      </c>
      <c r="F7" s="4">
        <f aca="true" t="shared" si="1" ref="F7:F15">(E7-C7)/C7*100</f>
        <v>3.8572145475779323</v>
      </c>
      <c r="G7" s="6">
        <f>G50</f>
        <v>26527.946527949996</v>
      </c>
      <c r="H7" s="4">
        <f aca="true" t="shared" si="2" ref="H7:H15">(G7-E7)/E7*100</f>
        <v>5.626242154965383</v>
      </c>
      <c r="I7" s="6">
        <f>I50</f>
        <v>28542.77175506</v>
      </c>
      <c r="J7" s="4">
        <f aca="true" t="shared" si="3" ref="J7:J15">(I7-G7)/G7*100</f>
        <v>7.595104374125496</v>
      </c>
      <c r="K7" s="6">
        <f>K50</f>
        <v>32862.067652</v>
      </c>
      <c r="L7" s="4">
        <f aca="true" t="shared" si="4" ref="L7:L15">(K7-I7)/I7*100</f>
        <v>15.132713578085784</v>
      </c>
      <c r="M7" s="6">
        <f>M50</f>
        <v>31483.49769902108</v>
      </c>
      <c r="N7" s="4">
        <f aca="true" t="shared" si="5" ref="N7:N15">(M7-K7)/K7*100</f>
        <v>-4.19501891231429</v>
      </c>
    </row>
    <row r="8" spans="1:14" ht="35.25" customHeight="1">
      <c r="A8" s="5" t="s">
        <v>210</v>
      </c>
      <c r="B8" s="6">
        <f>B68</f>
        <v>48803.466233009996</v>
      </c>
      <c r="C8" s="6">
        <f>C68</f>
        <v>48450.094819620004</v>
      </c>
      <c r="D8" s="4">
        <f t="shared" si="0"/>
        <v>-0.7240703184950754</v>
      </c>
      <c r="E8" s="6">
        <f>E68</f>
        <v>51857.078550269995</v>
      </c>
      <c r="F8" s="4">
        <f t="shared" si="1"/>
        <v>7.031944402450008</v>
      </c>
      <c r="G8" s="6">
        <f>G68</f>
        <v>55211.77352855</v>
      </c>
      <c r="H8" s="4">
        <f t="shared" si="2"/>
        <v>6.469116795748498</v>
      </c>
      <c r="I8" s="6">
        <f>I68</f>
        <v>61840.28158682</v>
      </c>
      <c r="J8" s="4">
        <f t="shared" si="3"/>
        <v>12.005606113780052</v>
      </c>
      <c r="K8" s="6">
        <f>K68</f>
        <v>63785.15520693001</v>
      </c>
      <c r="L8" s="4">
        <f t="shared" si="4"/>
        <v>3.144994767495563</v>
      </c>
      <c r="M8" s="167">
        <f>M68</f>
        <v>60023.07090708971</v>
      </c>
      <c r="N8" s="4">
        <f t="shared" si="5"/>
        <v>-5.898056197614404</v>
      </c>
    </row>
    <row r="9" spans="1:14" ht="35.25" customHeight="1">
      <c r="A9" s="5" t="s">
        <v>211</v>
      </c>
      <c r="B9" s="6">
        <f>B85</f>
        <v>6260.12434799</v>
      </c>
      <c r="C9" s="6">
        <f>C85</f>
        <v>7014.346466049999</v>
      </c>
      <c r="D9" s="4">
        <f t="shared" si="0"/>
        <v>12.048037325363426</v>
      </c>
      <c r="E9" s="6">
        <f>E85</f>
        <v>7722.235118190001</v>
      </c>
      <c r="F9" s="4">
        <f t="shared" si="1"/>
        <v>10.092011501944476</v>
      </c>
      <c r="G9" s="6">
        <f>G85</f>
        <v>8131.1732298</v>
      </c>
      <c r="H9" s="4">
        <f t="shared" si="2"/>
        <v>5.2955926017679795</v>
      </c>
      <c r="I9" s="6">
        <f>I85</f>
        <v>9880.08639277</v>
      </c>
      <c r="J9" s="4">
        <f t="shared" si="3"/>
        <v>21.508743124059812</v>
      </c>
      <c r="K9" s="6">
        <f>K85</f>
        <v>10766.842721689998</v>
      </c>
      <c r="L9" s="4">
        <f t="shared" si="4"/>
        <v>8.975188006138337</v>
      </c>
      <c r="M9" s="6">
        <f>M85</f>
        <v>10861.04683330472</v>
      </c>
      <c r="N9" s="4">
        <f t="shared" si="5"/>
        <v>0.8749464819890536</v>
      </c>
    </row>
    <row r="10" spans="1:14" ht="35.25" customHeight="1">
      <c r="A10" s="5" t="s">
        <v>212</v>
      </c>
      <c r="B10" s="6">
        <f>B103</f>
        <v>5310.482105230001</v>
      </c>
      <c r="C10" s="6">
        <f>C103</f>
        <v>5738.3534727900005</v>
      </c>
      <c r="D10" s="4">
        <f t="shared" si="0"/>
        <v>8.0571096763251</v>
      </c>
      <c r="E10" s="6">
        <f>E103</f>
        <v>6038.609095640001</v>
      </c>
      <c r="F10" s="4">
        <f t="shared" si="1"/>
        <v>5.232435127493387</v>
      </c>
      <c r="G10" s="6">
        <f>G103</f>
        <v>6377.858823449999</v>
      </c>
      <c r="H10" s="4">
        <f t="shared" si="2"/>
        <v>5.618011075678725</v>
      </c>
      <c r="I10" s="6">
        <f>I103</f>
        <v>7175.384551519999</v>
      </c>
      <c r="J10" s="4">
        <f t="shared" si="3"/>
        <v>12.504599900168238</v>
      </c>
      <c r="K10" s="6">
        <f>K103</f>
        <v>7233.120088649999</v>
      </c>
      <c r="L10" s="4">
        <f t="shared" si="4"/>
        <v>0.8046333505257164</v>
      </c>
      <c r="M10" s="6">
        <f>M103</f>
        <v>6897.384735786449</v>
      </c>
      <c r="N10" s="4">
        <f t="shared" si="5"/>
        <v>-4.641639413541281</v>
      </c>
    </row>
    <row r="11" spans="1:14" ht="35.25" customHeight="1">
      <c r="A11" s="5" t="s">
        <v>213</v>
      </c>
      <c r="B11" s="6">
        <f>B120</f>
        <v>10201.353527800002</v>
      </c>
      <c r="C11" s="6">
        <f>C120</f>
        <v>11201.11406565</v>
      </c>
      <c r="D11" s="4">
        <f t="shared" si="0"/>
        <v>9.800273415929773</v>
      </c>
      <c r="E11" s="6">
        <f>E120</f>
        <v>13092.956134000002</v>
      </c>
      <c r="F11" s="4">
        <f t="shared" si="1"/>
        <v>16.88976701122648</v>
      </c>
      <c r="G11" s="6">
        <f>G120</f>
        <v>13719.918885650002</v>
      </c>
      <c r="H11" s="4">
        <f t="shared" si="2"/>
        <v>4.78855000531082</v>
      </c>
      <c r="I11" s="6">
        <f>I120</f>
        <v>14251.64480716</v>
      </c>
      <c r="J11" s="4">
        <f t="shared" si="3"/>
        <v>3.875576276665481</v>
      </c>
      <c r="K11" s="6">
        <f>K120</f>
        <v>15716.513461280001</v>
      </c>
      <c r="L11" s="4">
        <f t="shared" si="4"/>
        <v>10.278593621587124</v>
      </c>
      <c r="M11" s="6">
        <f>M120</f>
        <v>14905.426678405634</v>
      </c>
      <c r="N11" s="4">
        <f t="shared" si="5"/>
        <v>-5.160729731009369</v>
      </c>
    </row>
    <row r="12" spans="1:14" ht="35.25" customHeight="1">
      <c r="A12" s="5" t="s">
        <v>214</v>
      </c>
      <c r="B12" s="6">
        <f>B137</f>
        <v>19575.141624169995</v>
      </c>
      <c r="C12" s="6">
        <f>C137</f>
        <v>20363.953667820006</v>
      </c>
      <c r="D12" s="4">
        <f t="shared" si="0"/>
        <v>4.029662000892198</v>
      </c>
      <c r="E12" s="6">
        <f>E137</f>
        <v>17712.11419296</v>
      </c>
      <c r="F12" s="4">
        <f t="shared" si="1"/>
        <v>-13.022223081613834</v>
      </c>
      <c r="G12" s="6">
        <f>G137</f>
        <v>18248.15921938</v>
      </c>
      <c r="H12" s="4">
        <f t="shared" si="2"/>
        <v>3.02643163080474</v>
      </c>
      <c r="I12" s="6">
        <f>I137</f>
        <v>17692.99043618</v>
      </c>
      <c r="J12" s="4">
        <f t="shared" si="3"/>
        <v>-3.0423275932971685</v>
      </c>
      <c r="K12" s="6">
        <f>K137</f>
        <v>18682.18783212</v>
      </c>
      <c r="L12" s="4">
        <f t="shared" si="4"/>
        <v>5.590899964073969</v>
      </c>
      <c r="M12" s="6">
        <f>M137</f>
        <v>17892.981287794177</v>
      </c>
      <c r="N12" s="4">
        <f t="shared" si="5"/>
        <v>-4.224379668043755</v>
      </c>
    </row>
    <row r="13" spans="1:14" ht="35.25" customHeight="1">
      <c r="A13" s="5" t="s">
        <v>215</v>
      </c>
      <c r="B13" s="6">
        <f>B155</f>
        <v>4775.6378359400005</v>
      </c>
      <c r="C13" s="6">
        <f>C155</f>
        <v>4886.937248769999</v>
      </c>
      <c r="D13" s="4">
        <f t="shared" si="0"/>
        <v>2.3305664427145882</v>
      </c>
      <c r="E13" s="6">
        <f>E155</f>
        <v>4540.5606102500005</v>
      </c>
      <c r="F13" s="4">
        <f t="shared" si="1"/>
        <v>-7.08780614294114</v>
      </c>
      <c r="G13" s="6">
        <f>G155</f>
        <v>4813.202032789999</v>
      </c>
      <c r="H13" s="4">
        <f t="shared" si="2"/>
        <v>6.00457621740649</v>
      </c>
      <c r="I13" s="6">
        <f>I155</f>
        <v>5294.47601514</v>
      </c>
      <c r="J13" s="4">
        <f t="shared" si="3"/>
        <v>9.999039705196571</v>
      </c>
      <c r="K13" s="6">
        <f>K155</f>
        <v>5585.668473390001</v>
      </c>
      <c r="L13" s="4">
        <f t="shared" si="4"/>
        <v>5.499929689308481</v>
      </c>
      <c r="M13" s="6">
        <f>M155</f>
        <v>5305.422823968816</v>
      </c>
      <c r="N13" s="4">
        <f t="shared" si="5"/>
        <v>-5.017226689272173</v>
      </c>
    </row>
    <row r="14" spans="1:14" ht="35.25" customHeight="1">
      <c r="A14" s="5" t="s">
        <v>216</v>
      </c>
      <c r="B14" s="6">
        <f>B172</f>
        <v>7233.45734926</v>
      </c>
      <c r="C14" s="6">
        <f>C172</f>
        <v>7136.86569975</v>
      </c>
      <c r="D14" s="4">
        <f t="shared" si="0"/>
        <v>-1.3353455318276202</v>
      </c>
      <c r="E14" s="6">
        <f>E172</f>
        <v>7597.088004770001</v>
      </c>
      <c r="F14" s="4">
        <f t="shared" si="1"/>
        <v>6.448521303071771</v>
      </c>
      <c r="G14" s="6">
        <f>G172</f>
        <v>7283.89860185</v>
      </c>
      <c r="H14" s="4">
        <f t="shared" si="2"/>
        <v>-4.122492759375147</v>
      </c>
      <c r="I14" s="6">
        <f>I172</f>
        <v>7486.811103</v>
      </c>
      <c r="J14" s="4">
        <f t="shared" si="3"/>
        <v>2.7857677905958673</v>
      </c>
      <c r="K14" s="6">
        <f>K172</f>
        <v>8447.418928809999</v>
      </c>
      <c r="L14" s="4">
        <f t="shared" si="4"/>
        <v>12.830667324103834</v>
      </c>
      <c r="M14" s="6">
        <f>M172</f>
        <v>7731.658383082452</v>
      </c>
      <c r="N14" s="4">
        <f t="shared" si="5"/>
        <v>-8.473127138118354</v>
      </c>
    </row>
    <row r="15" spans="1:14" ht="35.25" customHeight="1">
      <c r="A15" s="3" t="s">
        <v>99</v>
      </c>
      <c r="B15" s="6">
        <f>SUM(B6:B14)</f>
        <v>219719.6427505</v>
      </c>
      <c r="C15" s="6">
        <f>SUM(C6:C14)</f>
        <v>229337.88782759</v>
      </c>
      <c r="D15" s="4">
        <f t="shared" si="0"/>
        <v>4.377508062859847</v>
      </c>
      <c r="E15" s="6">
        <f>SUM(E6:E14)</f>
        <v>239764.79226403</v>
      </c>
      <c r="F15" s="4">
        <f t="shared" si="1"/>
        <v>4.546525013903794</v>
      </c>
      <c r="G15" s="6">
        <f>SUM(G6:G14)</f>
        <v>253172.93996288</v>
      </c>
      <c r="H15" s="4">
        <f t="shared" si="2"/>
        <v>5.592208752686626</v>
      </c>
      <c r="I15" s="6">
        <f>SUM(I6:I14)</f>
        <v>275334.28630392</v>
      </c>
      <c r="J15" s="4">
        <f t="shared" si="3"/>
        <v>8.75344195327086</v>
      </c>
      <c r="K15" s="6">
        <f>SUM(K6:K14)</f>
        <v>284478.86782295</v>
      </c>
      <c r="L15" s="4">
        <f t="shared" si="4"/>
        <v>3.3212650853573846</v>
      </c>
      <c r="M15" s="167">
        <f>SUM(M6:M14)</f>
        <v>255112.88669666127</v>
      </c>
      <c r="N15" s="4">
        <f t="shared" si="5"/>
        <v>-10.322728486308911</v>
      </c>
    </row>
    <row r="18" spans="1:14" ht="35.25" customHeight="1">
      <c r="A18" s="244" t="s">
        <v>217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19" spans="1:14" ht="35.25" customHeight="1">
      <c r="A19" s="244" t="s">
        <v>318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</row>
    <row r="20" spans="1:14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5.25" customHeight="1">
      <c r="A21" s="27" t="s">
        <v>59</v>
      </c>
      <c r="B21" s="215"/>
      <c r="D21" s="2" t="s">
        <v>59</v>
      </c>
      <c r="F21" s="157" t="s">
        <v>59</v>
      </c>
      <c r="H21" s="157" t="s">
        <v>59</v>
      </c>
      <c r="J21" s="157" t="s">
        <v>59</v>
      </c>
      <c r="L21" s="157" t="s">
        <v>59</v>
      </c>
      <c r="N21" s="157" t="s">
        <v>0</v>
      </c>
    </row>
    <row r="22" spans="1:14" ht="35.25" customHeight="1">
      <c r="A22" s="3" t="s">
        <v>1</v>
      </c>
      <c r="B22" s="3">
        <v>2557</v>
      </c>
      <c r="C22" s="3">
        <v>2558</v>
      </c>
      <c r="D22" s="4" t="s">
        <v>2</v>
      </c>
      <c r="E22" s="3">
        <v>2559</v>
      </c>
      <c r="F22" s="4" t="s">
        <v>2</v>
      </c>
      <c r="G22" s="3">
        <v>2560</v>
      </c>
      <c r="H22" s="4" t="s">
        <v>2</v>
      </c>
      <c r="I22" s="3">
        <v>2561</v>
      </c>
      <c r="J22" s="4" t="s">
        <v>2</v>
      </c>
      <c r="K22" s="3">
        <v>2562</v>
      </c>
      <c r="L22" s="4" t="s">
        <v>2</v>
      </c>
      <c r="M22" s="3">
        <v>2563</v>
      </c>
      <c r="N22" s="4" t="s">
        <v>2</v>
      </c>
    </row>
    <row r="23" spans="1:14" ht="35.25" customHeight="1">
      <c r="A23" s="5" t="s">
        <v>4</v>
      </c>
      <c r="B23" s="6">
        <v>22735.988534300006</v>
      </c>
      <c r="C23" s="6">
        <v>25076.96241691</v>
      </c>
      <c r="D23" s="4">
        <f aca="true" t="shared" si="6" ref="D23:D32">(C23-B23)/B23*100</f>
        <v>10.296336484680879</v>
      </c>
      <c r="E23" s="6">
        <v>26350.20765770999</v>
      </c>
      <c r="F23" s="4">
        <f aca="true" t="shared" si="7" ref="F23:F32">(E23-C23)/C23*100</f>
        <v>5.077350357001021</v>
      </c>
      <c r="G23" s="6">
        <v>26257.2093802</v>
      </c>
      <c r="H23" s="4">
        <f aca="true" t="shared" si="8" ref="H23:H32">(G23-E23)/E23*100</f>
        <v>-0.3529318581395613</v>
      </c>
      <c r="I23" s="6">
        <v>26479.8839399</v>
      </c>
      <c r="J23" s="4">
        <f aca="true" t="shared" si="9" ref="J23:J32">(I23-G23)/G23*100</f>
        <v>0.8480511256002372</v>
      </c>
      <c r="K23" s="6">
        <v>27676.696252149995</v>
      </c>
      <c r="L23" s="4">
        <f aca="true" t="shared" si="10" ref="L23:L32">(K23-I23)/I23*100</f>
        <v>4.51970376821265</v>
      </c>
      <c r="M23" s="6">
        <v>27557.7510316</v>
      </c>
      <c r="N23" s="4">
        <f aca="true" t="shared" si="11" ref="N23:N32">(M23-K23)/K23*100</f>
        <v>-0.42976668698582376</v>
      </c>
    </row>
    <row r="24" spans="1:14" ht="35.25" customHeight="1">
      <c r="A24" s="5" t="s">
        <v>5</v>
      </c>
      <c r="B24" s="6">
        <v>48069.943259030006</v>
      </c>
      <c r="C24" s="6">
        <v>47890.772795510005</v>
      </c>
      <c r="D24" s="4">
        <f t="shared" si="6"/>
        <v>-0.37272867695000433</v>
      </c>
      <c r="E24" s="6">
        <v>50310.41372214</v>
      </c>
      <c r="F24" s="4">
        <f t="shared" si="7"/>
        <v>5.052415706386031</v>
      </c>
      <c r="G24" s="6">
        <v>57731.85250275</v>
      </c>
      <c r="H24" s="4">
        <f t="shared" si="8"/>
        <v>14.751297458212036</v>
      </c>
      <c r="I24" s="6">
        <v>67664.89719349</v>
      </c>
      <c r="J24" s="4">
        <f t="shared" si="9"/>
        <v>17.205484078770645</v>
      </c>
      <c r="K24" s="6">
        <v>64947.15045133</v>
      </c>
      <c r="L24" s="4">
        <f t="shared" si="10"/>
        <v>-4.016479526139698</v>
      </c>
      <c r="M24" s="6">
        <v>45296.48703913999</v>
      </c>
      <c r="N24" s="4">
        <f t="shared" si="11"/>
        <v>-30.256390427653635</v>
      </c>
    </row>
    <row r="25" spans="1:14" ht="35.25" customHeight="1">
      <c r="A25" s="5" t="s">
        <v>6</v>
      </c>
      <c r="B25" s="6">
        <v>0</v>
      </c>
      <c r="C25" s="6">
        <v>0.01675</v>
      </c>
      <c r="D25" s="4" t="e">
        <f t="shared" si="6"/>
        <v>#DIV/0!</v>
      </c>
      <c r="E25" s="6">
        <v>0.006821209999999999</v>
      </c>
      <c r="F25" s="4">
        <f t="shared" si="7"/>
        <v>-59.27635820895523</v>
      </c>
      <c r="G25" s="6">
        <v>0</v>
      </c>
      <c r="H25" s="4">
        <f t="shared" si="8"/>
        <v>-100</v>
      </c>
      <c r="I25" s="6">
        <v>0</v>
      </c>
      <c r="J25" s="4" t="e">
        <f t="shared" si="9"/>
        <v>#DIV/0!</v>
      </c>
      <c r="K25" s="6">
        <v>0</v>
      </c>
      <c r="L25" s="4" t="e">
        <f t="shared" si="10"/>
        <v>#DIV/0!</v>
      </c>
      <c r="M25" s="6">
        <v>0</v>
      </c>
      <c r="N25" s="4" t="e">
        <f t="shared" si="11"/>
        <v>#DIV/0!</v>
      </c>
    </row>
    <row r="26" spans="1:14" ht="35.25" customHeight="1">
      <c r="A26" s="5" t="s">
        <v>7</v>
      </c>
      <c r="B26" s="6">
        <v>18560.33505157</v>
      </c>
      <c r="C26" s="6">
        <v>21573.653967460003</v>
      </c>
      <c r="D26" s="4">
        <f t="shared" si="6"/>
        <v>16.235261419136442</v>
      </c>
      <c r="E26" s="6">
        <v>23565.395991860005</v>
      </c>
      <c r="F26" s="4">
        <f t="shared" si="7"/>
        <v>9.232288732377874</v>
      </c>
      <c r="G26" s="6">
        <v>23095.926517840006</v>
      </c>
      <c r="H26" s="4">
        <f t="shared" si="8"/>
        <v>-1.9921985362866985</v>
      </c>
      <c r="I26" s="6">
        <v>23105.67696227</v>
      </c>
      <c r="J26" s="4">
        <f t="shared" si="9"/>
        <v>0.0422171607727629</v>
      </c>
      <c r="K26" s="6">
        <v>22609.88300602</v>
      </c>
      <c r="L26" s="4">
        <f t="shared" si="10"/>
        <v>-2.1457668479464913</v>
      </c>
      <c r="M26" s="6">
        <v>21471.288791750994</v>
      </c>
      <c r="N26" s="4">
        <f t="shared" si="11"/>
        <v>-5.035825324553208</v>
      </c>
    </row>
    <row r="27" spans="1:14" ht="35.25" customHeight="1">
      <c r="A27" s="5" t="s">
        <v>8</v>
      </c>
      <c r="B27" s="6">
        <v>5145.4887191</v>
      </c>
      <c r="C27" s="6">
        <v>5170.8703953</v>
      </c>
      <c r="D27" s="4">
        <f t="shared" si="6"/>
        <v>0.4932801835865283</v>
      </c>
      <c r="E27" s="6">
        <v>5209.504949959999</v>
      </c>
      <c r="F27" s="4">
        <f t="shared" si="7"/>
        <v>0.7471576679840031</v>
      </c>
      <c r="G27" s="6">
        <v>5070.616087230001</v>
      </c>
      <c r="H27" s="4">
        <f t="shared" si="8"/>
        <v>-2.6660664317262026</v>
      </c>
      <c r="I27" s="6">
        <v>5174.577964239999</v>
      </c>
      <c r="J27" s="4">
        <f t="shared" si="9"/>
        <v>2.0502809761484326</v>
      </c>
      <c r="K27" s="6">
        <v>5429.64315512</v>
      </c>
      <c r="L27" s="4">
        <f t="shared" si="10"/>
        <v>4.929197948947377</v>
      </c>
      <c r="M27" s="6">
        <v>5013.220986727266</v>
      </c>
      <c r="N27" s="4">
        <f t="shared" si="11"/>
        <v>-7.669420558514238</v>
      </c>
    </row>
    <row r="28" spans="1:14" ht="30" customHeight="1">
      <c r="A28" s="5" t="s">
        <v>314</v>
      </c>
      <c r="B28" s="6">
        <v>0</v>
      </c>
      <c r="C28" s="6">
        <v>0</v>
      </c>
      <c r="D28" s="4" t="e">
        <f t="shared" si="6"/>
        <v>#DIV/0!</v>
      </c>
      <c r="E28" s="6">
        <v>0</v>
      </c>
      <c r="F28" s="4" t="e">
        <f t="shared" si="7"/>
        <v>#DIV/0!</v>
      </c>
      <c r="G28" s="6">
        <v>0</v>
      </c>
      <c r="H28" s="4" t="e">
        <f t="shared" si="8"/>
        <v>#DIV/0!</v>
      </c>
      <c r="I28" s="6">
        <v>19.47734972</v>
      </c>
      <c r="J28" s="4" t="e">
        <f t="shared" si="9"/>
        <v>#DIV/0!</v>
      </c>
      <c r="K28" s="6">
        <v>21.902269829999998</v>
      </c>
      <c r="L28" s="4">
        <f t="shared" si="10"/>
        <v>12.449949016985657</v>
      </c>
      <c r="M28" s="6">
        <v>45.851259279999994</v>
      </c>
      <c r="N28" s="4">
        <f t="shared" si="11"/>
        <v>109.34478314752822</v>
      </c>
    </row>
    <row r="29" spans="1:14" ht="35.25" customHeight="1">
      <c r="A29" s="5" t="s">
        <v>9</v>
      </c>
      <c r="B29" s="6">
        <v>0</v>
      </c>
      <c r="C29" s="6">
        <v>0</v>
      </c>
      <c r="D29" s="4" t="e">
        <f t="shared" si="6"/>
        <v>#DIV/0!</v>
      </c>
      <c r="E29" s="6">
        <v>0</v>
      </c>
      <c r="F29" s="4" t="e">
        <f t="shared" si="7"/>
        <v>#DIV/0!</v>
      </c>
      <c r="G29" s="6">
        <v>0</v>
      </c>
      <c r="H29" s="4" t="e">
        <f t="shared" si="8"/>
        <v>#DIV/0!</v>
      </c>
      <c r="I29" s="6">
        <v>0</v>
      </c>
      <c r="J29" s="4" t="e">
        <f t="shared" si="9"/>
        <v>#DIV/0!</v>
      </c>
      <c r="K29" s="6">
        <v>0</v>
      </c>
      <c r="L29" s="4" t="e">
        <f t="shared" si="10"/>
        <v>#DIV/0!</v>
      </c>
      <c r="M29" s="6">
        <v>0</v>
      </c>
      <c r="N29" s="4" t="e">
        <f t="shared" si="11"/>
        <v>#DIV/0!</v>
      </c>
    </row>
    <row r="30" spans="1:14" ht="35.25" customHeight="1">
      <c r="A30" s="5" t="s">
        <v>10</v>
      </c>
      <c r="B30" s="6">
        <v>647.17686017</v>
      </c>
      <c r="C30" s="6">
        <v>643.94449339</v>
      </c>
      <c r="D30" s="4">
        <f t="shared" si="6"/>
        <v>-0.49945648229000805</v>
      </c>
      <c r="E30" s="6">
        <v>643.32151995</v>
      </c>
      <c r="F30" s="4">
        <f t="shared" si="7"/>
        <v>-0.0967433445576047</v>
      </c>
      <c r="G30" s="6">
        <v>692.62369255</v>
      </c>
      <c r="H30" s="4">
        <f t="shared" si="8"/>
        <v>7.6636908716860255</v>
      </c>
      <c r="I30" s="6">
        <v>714.0754633600001</v>
      </c>
      <c r="J30" s="4">
        <f t="shared" si="9"/>
        <v>3.0971754273986947</v>
      </c>
      <c r="K30" s="6">
        <v>702.4906107899999</v>
      </c>
      <c r="L30" s="4">
        <f t="shared" si="10"/>
        <v>-1.6223569026568967</v>
      </c>
      <c r="M30" s="6">
        <v>617.474537</v>
      </c>
      <c r="N30" s="4">
        <f t="shared" si="11"/>
        <v>-12.102093961710507</v>
      </c>
    </row>
    <row r="31" spans="1:14" ht="35.25" customHeight="1">
      <c r="A31" s="5" t="s">
        <v>11</v>
      </c>
      <c r="B31" s="6">
        <v>6.8773770700000005</v>
      </c>
      <c r="C31" s="6">
        <v>7.839159800000001</v>
      </c>
      <c r="D31" s="4">
        <f t="shared" si="6"/>
        <v>13.984731682016097</v>
      </c>
      <c r="E31" s="6">
        <v>10.3796</v>
      </c>
      <c r="F31" s="4">
        <f t="shared" si="7"/>
        <v>32.40704698990827</v>
      </c>
      <c r="G31" s="6">
        <v>10.780932889999999</v>
      </c>
      <c r="H31" s="4">
        <f t="shared" si="8"/>
        <v>3.8665544915025536</v>
      </c>
      <c r="I31" s="6">
        <v>11.250783290000001</v>
      </c>
      <c r="J31" s="4">
        <f t="shared" si="9"/>
        <v>4.358160882680369</v>
      </c>
      <c r="K31" s="6">
        <v>12.127712840000001</v>
      </c>
      <c r="L31" s="4">
        <f t="shared" si="10"/>
        <v>7.794386643101005</v>
      </c>
      <c r="M31" s="6">
        <v>10.32370271</v>
      </c>
      <c r="N31" s="4">
        <f t="shared" si="11"/>
        <v>-14.875105914859391</v>
      </c>
    </row>
    <row r="32" spans="1:14" ht="35.25" customHeight="1">
      <c r="A32" s="3" t="s">
        <v>3</v>
      </c>
      <c r="B32" s="6">
        <f>SUM(B23:B31)</f>
        <v>95165.80980124002</v>
      </c>
      <c r="C32" s="6">
        <f>SUM(C23:C31)</f>
        <v>100364.05997836999</v>
      </c>
      <c r="D32" s="4">
        <f t="shared" si="6"/>
        <v>5.462308562273421</v>
      </c>
      <c r="E32" s="6">
        <f>SUM(E23:E31)</f>
        <v>106089.23026283</v>
      </c>
      <c r="F32" s="4">
        <f t="shared" si="7"/>
        <v>5.704402836726484</v>
      </c>
      <c r="G32" s="6">
        <f>SUM(G23:G31)</f>
        <v>112859.00911346001</v>
      </c>
      <c r="H32" s="4">
        <f t="shared" si="8"/>
        <v>6.3812121492994835</v>
      </c>
      <c r="I32" s="6">
        <f>SUM(I23:I31)</f>
        <v>123169.83965626999</v>
      </c>
      <c r="J32" s="4">
        <f t="shared" si="9"/>
        <v>9.136027884530023</v>
      </c>
      <c r="K32" s="6">
        <f>SUM(K23:K31)</f>
        <v>121399.89345808</v>
      </c>
      <c r="L32" s="4">
        <f t="shared" si="10"/>
        <v>-1.436996429588106</v>
      </c>
      <c r="M32" s="6">
        <f>SUM(M23:M31)</f>
        <v>100012.39734820824</v>
      </c>
      <c r="N32" s="4">
        <f t="shared" si="11"/>
        <v>-17.61739281695249</v>
      </c>
    </row>
    <row r="33" ht="35.25" customHeight="1">
      <c r="A33" s="1"/>
    </row>
    <row r="34" ht="35.25" customHeight="1">
      <c r="A34" s="1"/>
    </row>
    <row r="35" ht="35.25" customHeight="1">
      <c r="A35" s="1"/>
    </row>
    <row r="36" spans="1:14" ht="35.25" customHeight="1">
      <c r="A36" s="244" t="s">
        <v>218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ht="35.25" customHeight="1">
      <c r="A37" s="244" t="s">
        <v>318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ht="3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5.25" customHeight="1">
      <c r="A39" s="27" t="s">
        <v>59</v>
      </c>
      <c r="B39" s="215"/>
      <c r="D39" s="2" t="s">
        <v>59</v>
      </c>
      <c r="F39" s="157" t="s">
        <v>59</v>
      </c>
      <c r="H39" s="157" t="s">
        <v>59</v>
      </c>
      <c r="J39" s="157" t="s">
        <v>59</v>
      </c>
      <c r="L39" s="157" t="s">
        <v>59</v>
      </c>
      <c r="N39" s="157" t="s">
        <v>0</v>
      </c>
    </row>
    <row r="40" spans="1:14" ht="35.25" customHeight="1">
      <c r="A40" s="3" t="s">
        <v>1</v>
      </c>
      <c r="B40" s="3">
        <v>2557</v>
      </c>
      <c r="C40" s="3">
        <v>2558</v>
      </c>
      <c r="D40" s="4" t="s">
        <v>2</v>
      </c>
      <c r="E40" s="3">
        <v>2559</v>
      </c>
      <c r="F40" s="4" t="s">
        <v>2</v>
      </c>
      <c r="G40" s="3">
        <v>2560</v>
      </c>
      <c r="H40" s="4" t="s">
        <v>2</v>
      </c>
      <c r="I40" s="3">
        <v>2561</v>
      </c>
      <c r="J40" s="4" t="s">
        <v>2</v>
      </c>
      <c r="K40" s="3">
        <v>2562</v>
      </c>
      <c r="L40" s="4" t="s">
        <v>2</v>
      </c>
      <c r="M40" s="3">
        <v>2563</v>
      </c>
      <c r="N40" s="4" t="s">
        <v>2</v>
      </c>
    </row>
    <row r="41" spans="1:14" ht="35.25" customHeight="1">
      <c r="A41" s="5" t="s">
        <v>4</v>
      </c>
      <c r="B41" s="6">
        <v>5853.216873310001</v>
      </c>
      <c r="C41" s="6">
        <v>6031.73093877</v>
      </c>
      <c r="D41" s="4">
        <f aca="true" t="shared" si="12" ref="D41:D50">(C41-B41)/B41*100</f>
        <v>3.049845398245925</v>
      </c>
      <c r="E41" s="6">
        <v>6143.946829799999</v>
      </c>
      <c r="F41" s="4">
        <f aca="true" t="shared" si="13" ref="F41:F50">(E41-C41)/C41*100</f>
        <v>1.8604260065499996</v>
      </c>
      <c r="G41" s="6">
        <v>6342.4919929299995</v>
      </c>
      <c r="H41" s="4">
        <f aca="true" t="shared" si="14" ref="H41:H50">(G41-E41)/E41*100</f>
        <v>3.2315573137286306</v>
      </c>
      <c r="I41" s="6">
        <v>6782.6402872300005</v>
      </c>
      <c r="J41" s="4">
        <f aca="true" t="shared" si="15" ref="J41:J50">(I41-G41)/G41*100</f>
        <v>6.939674418046346</v>
      </c>
      <c r="K41" s="6">
        <v>7319.1734442199995</v>
      </c>
      <c r="L41" s="4">
        <f aca="true" t="shared" si="16" ref="L41:L50">(K41-I41)/I41*100</f>
        <v>7.9103879060217235</v>
      </c>
      <c r="M41" s="6">
        <v>7535.046202259997</v>
      </c>
      <c r="N41" s="4">
        <f aca="true" t="shared" si="17" ref="N41:N50">(M41-K41)/K41*100</f>
        <v>2.9494144343644906</v>
      </c>
    </row>
    <row r="42" spans="1:14" ht="35.25" customHeight="1">
      <c r="A42" s="5" t="s">
        <v>5</v>
      </c>
      <c r="B42" s="6">
        <v>8685.44551356</v>
      </c>
      <c r="C42" s="6">
        <v>10307.38793218</v>
      </c>
      <c r="D42" s="4">
        <f t="shared" si="12"/>
        <v>18.67425702098724</v>
      </c>
      <c r="E42" s="6">
        <v>10662.72567267</v>
      </c>
      <c r="F42" s="4">
        <f t="shared" si="13"/>
        <v>3.4474082359957006</v>
      </c>
      <c r="G42" s="6">
        <v>11245.10068442</v>
      </c>
      <c r="H42" s="4">
        <f t="shared" si="14"/>
        <v>5.461783690475183</v>
      </c>
      <c r="I42" s="6">
        <v>12062.96095217</v>
      </c>
      <c r="J42" s="4">
        <f t="shared" si="15"/>
        <v>7.273036415611106</v>
      </c>
      <c r="K42" s="6">
        <v>14090.669376990001</v>
      </c>
      <c r="L42" s="4">
        <f t="shared" si="16"/>
        <v>16.809375681973314</v>
      </c>
      <c r="M42" s="6">
        <v>11802.512475729998</v>
      </c>
      <c r="N42" s="4">
        <f t="shared" si="17"/>
        <v>-16.238809101550228</v>
      </c>
    </row>
    <row r="43" spans="1:14" ht="35.25" customHeight="1">
      <c r="A43" s="5" t="s">
        <v>6</v>
      </c>
      <c r="B43" s="6">
        <v>0</v>
      </c>
      <c r="C43" s="6">
        <v>0</v>
      </c>
      <c r="D43" s="4" t="e">
        <f t="shared" si="12"/>
        <v>#DIV/0!</v>
      </c>
      <c r="E43" s="6">
        <v>0.013571580000000001</v>
      </c>
      <c r="F43" s="4" t="e">
        <f t="shared" si="13"/>
        <v>#DIV/0!</v>
      </c>
      <c r="G43" s="6">
        <v>0</v>
      </c>
      <c r="H43" s="4">
        <f t="shared" si="14"/>
        <v>-100</v>
      </c>
      <c r="I43" s="6">
        <v>0</v>
      </c>
      <c r="J43" s="4" t="e">
        <f t="shared" si="15"/>
        <v>#DIV/0!</v>
      </c>
      <c r="K43" s="6">
        <v>0</v>
      </c>
      <c r="L43" s="4" t="e">
        <f t="shared" si="16"/>
        <v>#DIV/0!</v>
      </c>
      <c r="M43" s="6">
        <v>0</v>
      </c>
      <c r="N43" s="4" t="e">
        <f t="shared" si="17"/>
        <v>#DIV/0!</v>
      </c>
    </row>
    <row r="44" spans="1:14" ht="35.25" customHeight="1">
      <c r="A44" s="5" t="s">
        <v>7</v>
      </c>
      <c r="B44" s="6">
        <v>6156.916528639999</v>
      </c>
      <c r="C44" s="6">
        <v>6243.525469560001</v>
      </c>
      <c r="D44" s="4">
        <f t="shared" si="12"/>
        <v>1.40669344008684</v>
      </c>
      <c r="E44" s="6">
        <v>6724.46598455</v>
      </c>
      <c r="F44" s="4">
        <f t="shared" si="13"/>
        <v>7.70302799812063</v>
      </c>
      <c r="G44" s="6">
        <v>7229.77207574</v>
      </c>
      <c r="H44" s="4">
        <f t="shared" si="14"/>
        <v>7.51444192521728</v>
      </c>
      <c r="I44" s="6">
        <v>7836.92069672</v>
      </c>
      <c r="J44" s="4">
        <f t="shared" si="15"/>
        <v>8.39789435433696</v>
      </c>
      <c r="K44" s="6">
        <v>9467.02319111</v>
      </c>
      <c r="L44" s="4">
        <f t="shared" si="16"/>
        <v>20.800293348282185</v>
      </c>
      <c r="M44" s="6">
        <v>10362.679565922</v>
      </c>
      <c r="N44" s="4">
        <f t="shared" si="17"/>
        <v>9.46080258526319</v>
      </c>
    </row>
    <row r="45" spans="1:14" ht="35.25" customHeight="1">
      <c r="A45" s="5" t="s">
        <v>8</v>
      </c>
      <c r="B45" s="6">
        <v>1526.2757092800002</v>
      </c>
      <c r="C45" s="6">
        <v>1481.5229190000002</v>
      </c>
      <c r="D45" s="4">
        <f t="shared" si="12"/>
        <v>-2.932156359948329</v>
      </c>
      <c r="E45" s="6">
        <v>1422.61672583</v>
      </c>
      <c r="F45" s="4">
        <f t="shared" si="13"/>
        <v>-3.976056827373338</v>
      </c>
      <c r="G45" s="6">
        <v>1517.9435329699998</v>
      </c>
      <c r="H45" s="4">
        <f t="shared" si="14"/>
        <v>6.700807421224653</v>
      </c>
      <c r="I45" s="6">
        <v>1653.1168450300001</v>
      </c>
      <c r="J45" s="4">
        <f t="shared" si="15"/>
        <v>8.905029016166436</v>
      </c>
      <c r="K45" s="6">
        <v>1763.7753084400003</v>
      </c>
      <c r="L45" s="4">
        <f t="shared" si="16"/>
        <v>6.693928728794243</v>
      </c>
      <c r="M45" s="6">
        <v>1561.6735818090845</v>
      </c>
      <c r="N45" s="4">
        <f t="shared" si="17"/>
        <v>-11.458473517789976</v>
      </c>
    </row>
    <row r="46" spans="1:14" ht="30" customHeight="1">
      <c r="A46" s="5" t="s">
        <v>314</v>
      </c>
      <c r="B46" s="6">
        <v>0</v>
      </c>
      <c r="C46" s="6">
        <v>0</v>
      </c>
      <c r="D46" s="4" t="e">
        <f t="shared" si="12"/>
        <v>#DIV/0!</v>
      </c>
      <c r="E46" s="6">
        <v>0</v>
      </c>
      <c r="F46" s="4" t="e">
        <f t="shared" si="13"/>
        <v>#DIV/0!</v>
      </c>
      <c r="G46" s="6">
        <v>0</v>
      </c>
      <c r="H46" s="4" t="e">
        <f t="shared" si="14"/>
        <v>#DIV/0!</v>
      </c>
      <c r="I46" s="6">
        <v>0</v>
      </c>
      <c r="J46" s="4" t="e">
        <f t="shared" si="15"/>
        <v>#DIV/0!</v>
      </c>
      <c r="K46" s="6">
        <v>0</v>
      </c>
      <c r="L46" s="4" t="e">
        <f t="shared" si="16"/>
        <v>#DIV/0!</v>
      </c>
      <c r="M46" s="6">
        <v>1.12660872</v>
      </c>
      <c r="N46" s="4" t="e">
        <f t="shared" si="17"/>
        <v>#DIV/0!</v>
      </c>
    </row>
    <row r="47" spans="1:14" ht="35.25" customHeight="1">
      <c r="A47" s="5" t="s">
        <v>9</v>
      </c>
      <c r="B47" s="6">
        <v>0</v>
      </c>
      <c r="C47" s="6">
        <v>0</v>
      </c>
      <c r="D47" s="4" t="e">
        <f t="shared" si="12"/>
        <v>#DIV/0!</v>
      </c>
      <c r="E47" s="6">
        <v>0</v>
      </c>
      <c r="F47" s="4" t="e">
        <f t="shared" si="13"/>
        <v>#DIV/0!</v>
      </c>
      <c r="G47" s="6">
        <v>0</v>
      </c>
      <c r="H47" s="4" t="e">
        <f t="shared" si="14"/>
        <v>#DIV/0!</v>
      </c>
      <c r="I47" s="6">
        <v>0</v>
      </c>
      <c r="J47" s="4" t="e">
        <f t="shared" si="15"/>
        <v>#DIV/0!</v>
      </c>
      <c r="K47" s="6">
        <v>0</v>
      </c>
      <c r="L47" s="4" t="e">
        <f t="shared" si="16"/>
        <v>#DIV/0!</v>
      </c>
      <c r="M47" s="6">
        <v>0</v>
      </c>
      <c r="N47" s="4" t="e">
        <f t="shared" si="17"/>
        <v>#DIV/0!</v>
      </c>
    </row>
    <row r="48" spans="1:14" ht="35.25" customHeight="1">
      <c r="A48" s="30" t="s">
        <v>10</v>
      </c>
      <c r="B48" s="6">
        <v>169.10232789999998</v>
      </c>
      <c r="C48" s="6">
        <v>114.85921546</v>
      </c>
      <c r="D48" s="4">
        <f t="shared" si="12"/>
        <v>-32.07709386004259</v>
      </c>
      <c r="E48" s="6">
        <v>157.16321069</v>
      </c>
      <c r="F48" s="4">
        <f t="shared" si="13"/>
        <v>36.83117202270328</v>
      </c>
      <c r="G48" s="6">
        <v>188.11283831000003</v>
      </c>
      <c r="H48" s="4">
        <f t="shared" si="14"/>
        <v>19.69266693147883</v>
      </c>
      <c r="I48" s="6">
        <v>202.58232572999998</v>
      </c>
      <c r="J48" s="4">
        <f t="shared" si="15"/>
        <v>7.691919142783332</v>
      </c>
      <c r="K48" s="6">
        <v>217.42844223999998</v>
      </c>
      <c r="L48" s="4">
        <f t="shared" si="16"/>
        <v>7.328436208095853</v>
      </c>
      <c r="M48" s="6">
        <v>217.08891758000001</v>
      </c>
      <c r="N48" s="4">
        <f t="shared" si="17"/>
        <v>-0.1561546670261269</v>
      </c>
    </row>
    <row r="49" spans="1:14" ht="35.25" customHeight="1">
      <c r="A49" s="5" t="s">
        <v>11</v>
      </c>
      <c r="B49" s="6">
        <v>3.21297317</v>
      </c>
      <c r="C49" s="6">
        <v>3.1359338</v>
      </c>
      <c r="D49" s="4">
        <f t="shared" si="12"/>
        <v>-2.397759518172386</v>
      </c>
      <c r="E49" s="6">
        <v>3.9882999999999997</v>
      </c>
      <c r="F49" s="4">
        <f t="shared" si="13"/>
        <v>27.180618417391322</v>
      </c>
      <c r="G49" s="6">
        <v>4.52540358</v>
      </c>
      <c r="H49" s="4">
        <f t="shared" si="14"/>
        <v>13.46698041772184</v>
      </c>
      <c r="I49" s="6">
        <v>4.55064818</v>
      </c>
      <c r="J49" s="4">
        <f t="shared" si="15"/>
        <v>0.5578419593684002</v>
      </c>
      <c r="K49" s="6">
        <v>3.997889</v>
      </c>
      <c r="L49" s="4">
        <f t="shared" si="16"/>
        <v>-12.146823004893333</v>
      </c>
      <c r="M49" s="6">
        <v>3.3703469999999998</v>
      </c>
      <c r="N49" s="4">
        <f t="shared" si="17"/>
        <v>-15.69683400414569</v>
      </c>
    </row>
    <row r="50" spans="1:14" ht="35.25" customHeight="1">
      <c r="A50" s="3" t="s">
        <v>3</v>
      </c>
      <c r="B50" s="6">
        <f>SUM(B41:B49)</f>
        <v>22394.169925860002</v>
      </c>
      <c r="C50" s="6">
        <f>SUM(C41:C49)</f>
        <v>24182.16240877</v>
      </c>
      <c r="D50" s="4">
        <f t="shared" si="12"/>
        <v>7.984187352464836</v>
      </c>
      <c r="E50" s="6">
        <f>SUM(E41:E49)</f>
        <v>25114.92029512</v>
      </c>
      <c r="F50" s="4">
        <f t="shared" si="13"/>
        <v>3.8572145475779323</v>
      </c>
      <c r="G50" s="6">
        <f>SUM(G41:G49)</f>
        <v>26527.946527949996</v>
      </c>
      <c r="H50" s="4">
        <f t="shared" si="14"/>
        <v>5.626242154965383</v>
      </c>
      <c r="I50" s="6">
        <f>SUM(I41:I49)</f>
        <v>28542.77175506</v>
      </c>
      <c r="J50" s="4">
        <f t="shared" si="15"/>
        <v>7.595104374125496</v>
      </c>
      <c r="K50" s="6">
        <f>SUM(K41:K49)</f>
        <v>32862.067652</v>
      </c>
      <c r="L50" s="4">
        <f t="shared" si="16"/>
        <v>15.132713578085784</v>
      </c>
      <c r="M50" s="6">
        <f>SUM(M41:M49)</f>
        <v>31483.49769902108</v>
      </c>
      <c r="N50" s="4">
        <f t="shared" si="17"/>
        <v>-4.19501891231429</v>
      </c>
    </row>
    <row r="51" ht="35.25" customHeight="1">
      <c r="A51" s="1"/>
    </row>
    <row r="52" ht="35.25" customHeight="1">
      <c r="A52" s="1"/>
    </row>
    <row r="53" ht="35.25" customHeight="1">
      <c r="A53" s="1"/>
    </row>
    <row r="54" spans="1:14" ht="35.25" customHeight="1">
      <c r="A54" s="244" t="s">
        <v>219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</row>
    <row r="55" spans="1:14" ht="35.25" customHeight="1">
      <c r="A55" s="244" t="s">
        <v>318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</row>
    <row r="56" spans="1:14" ht="35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5.25" customHeight="1">
      <c r="A57" s="27" t="s">
        <v>59</v>
      </c>
      <c r="B57" s="215"/>
      <c r="D57" s="2" t="s">
        <v>59</v>
      </c>
      <c r="F57" s="157" t="s">
        <v>59</v>
      </c>
      <c r="H57" s="157" t="s">
        <v>59</v>
      </c>
      <c r="J57" s="157" t="s">
        <v>59</v>
      </c>
      <c r="L57" s="157" t="s">
        <v>59</v>
      </c>
      <c r="N57" s="157" t="s">
        <v>0</v>
      </c>
    </row>
    <row r="58" spans="1:14" ht="35.25" customHeight="1">
      <c r="A58" s="3" t="s">
        <v>1</v>
      </c>
      <c r="B58" s="3">
        <v>2557</v>
      </c>
      <c r="C58" s="3">
        <v>2558</v>
      </c>
      <c r="D58" s="4" t="s">
        <v>2</v>
      </c>
      <c r="E58" s="3">
        <v>2559</v>
      </c>
      <c r="F58" s="4" t="s">
        <v>2</v>
      </c>
      <c r="G58" s="3">
        <v>2560</v>
      </c>
      <c r="H58" s="4" t="s">
        <v>2</v>
      </c>
      <c r="I58" s="3">
        <v>2561</v>
      </c>
      <c r="J58" s="4" t="s">
        <v>2</v>
      </c>
      <c r="K58" s="3">
        <v>2562</v>
      </c>
      <c r="L58" s="4" t="s">
        <v>2</v>
      </c>
      <c r="M58" s="3">
        <v>2563</v>
      </c>
      <c r="N58" s="4" t="s">
        <v>2</v>
      </c>
    </row>
    <row r="59" spans="1:14" ht="35.25" customHeight="1">
      <c r="A59" s="5" t="s">
        <v>4</v>
      </c>
      <c r="B59" s="6">
        <v>10494.959920890002</v>
      </c>
      <c r="C59" s="6">
        <v>11255.14406796</v>
      </c>
      <c r="D59" s="4">
        <f aca="true" t="shared" si="18" ref="D59:D68">(C59-B59)/B59*100</f>
        <v>7.243325870705493</v>
      </c>
      <c r="E59" s="6">
        <v>12482.747994190002</v>
      </c>
      <c r="F59" s="4">
        <f aca="true" t="shared" si="19" ref="F59:F68">(E59-C59)/C59*100</f>
        <v>10.907047646992098</v>
      </c>
      <c r="G59" s="6">
        <v>12659.31472056</v>
      </c>
      <c r="H59" s="4">
        <f aca="true" t="shared" si="20" ref="H59:H68">(G59-E59)/E59*100</f>
        <v>1.4144860286547445</v>
      </c>
      <c r="I59" s="6">
        <v>13401.92776305</v>
      </c>
      <c r="J59" s="4">
        <f aca="true" t="shared" si="21" ref="J59:J68">(I59-G59)/G59*100</f>
        <v>5.866139351792258</v>
      </c>
      <c r="K59" s="6">
        <v>14525.647348289998</v>
      </c>
      <c r="L59" s="4">
        <f aca="true" t="shared" si="22" ref="L59:L68">(K59-I59)/I59*100</f>
        <v>8.384760797906756</v>
      </c>
      <c r="M59" s="167">
        <v>14756.386507299996</v>
      </c>
      <c r="N59" s="4">
        <f aca="true" t="shared" si="23" ref="N59:N68">(M59-K59)/K59*100</f>
        <v>1.5884948427937782</v>
      </c>
    </row>
    <row r="60" spans="1:14" ht="35.25" customHeight="1">
      <c r="A60" s="5" t="s">
        <v>5</v>
      </c>
      <c r="B60" s="6">
        <v>22771.4131905</v>
      </c>
      <c r="C60" s="6">
        <v>21104.78698881</v>
      </c>
      <c r="D60" s="4">
        <f t="shared" si="18"/>
        <v>-7.318940584615537</v>
      </c>
      <c r="E60" s="6">
        <v>22829.06521635</v>
      </c>
      <c r="F60" s="4">
        <f t="shared" si="19"/>
        <v>8.17008116904584</v>
      </c>
      <c r="G60" s="6">
        <v>26124.33398146</v>
      </c>
      <c r="H60" s="4">
        <f t="shared" si="20"/>
        <v>14.434532180274962</v>
      </c>
      <c r="I60" s="6">
        <v>29105.39809587</v>
      </c>
      <c r="J60" s="4">
        <f t="shared" si="21"/>
        <v>11.411062638096773</v>
      </c>
      <c r="K60" s="6">
        <v>27571.219870740006</v>
      </c>
      <c r="L60" s="4">
        <f t="shared" si="22"/>
        <v>-5.271112321077279</v>
      </c>
      <c r="M60" s="167">
        <v>23922.609278859985</v>
      </c>
      <c r="N60" s="4">
        <f t="shared" si="23"/>
        <v>-13.233402834497406</v>
      </c>
    </row>
    <row r="61" spans="1:14" ht="35.25" customHeight="1">
      <c r="A61" s="5" t="s">
        <v>6</v>
      </c>
      <c r="B61" s="6">
        <v>0</v>
      </c>
      <c r="C61" s="6">
        <v>0</v>
      </c>
      <c r="D61" s="4" t="e">
        <f t="shared" si="18"/>
        <v>#DIV/0!</v>
      </c>
      <c r="E61" s="6">
        <v>0.00647663</v>
      </c>
      <c r="F61" s="4" t="e">
        <f t="shared" si="19"/>
        <v>#DIV/0!</v>
      </c>
      <c r="G61" s="6">
        <v>0</v>
      </c>
      <c r="H61" s="4">
        <f t="shared" si="20"/>
        <v>-100</v>
      </c>
      <c r="I61" s="6">
        <v>0</v>
      </c>
      <c r="J61" s="4" t="e">
        <f t="shared" si="21"/>
        <v>#DIV/0!</v>
      </c>
      <c r="K61" s="6">
        <v>0</v>
      </c>
      <c r="L61" s="4" t="e">
        <f t="shared" si="22"/>
        <v>#DIV/0!</v>
      </c>
      <c r="M61" s="167">
        <v>0</v>
      </c>
      <c r="N61" s="4" t="e">
        <f t="shared" si="23"/>
        <v>#DIV/0!</v>
      </c>
    </row>
    <row r="62" spans="1:14" ht="35.25" customHeight="1">
      <c r="A62" s="5" t="s">
        <v>7</v>
      </c>
      <c r="B62" s="6">
        <v>14227.233777859998</v>
      </c>
      <c r="C62" s="6">
        <v>14665.728543799998</v>
      </c>
      <c r="D62" s="4">
        <f t="shared" si="18"/>
        <v>3.082080274960921</v>
      </c>
      <c r="E62" s="6">
        <v>15029.870130419999</v>
      </c>
      <c r="F62" s="4">
        <f t="shared" si="19"/>
        <v>2.482942361386765</v>
      </c>
      <c r="G62" s="6">
        <v>14758.23577828</v>
      </c>
      <c r="H62" s="4">
        <f t="shared" si="20"/>
        <v>-1.8072967349878695</v>
      </c>
      <c r="I62" s="6">
        <v>17540.90736873</v>
      </c>
      <c r="J62" s="4">
        <f t="shared" si="21"/>
        <v>18.855042243906382</v>
      </c>
      <c r="K62" s="6">
        <v>19764.61857661</v>
      </c>
      <c r="L62" s="4">
        <f t="shared" si="22"/>
        <v>12.677287218585887</v>
      </c>
      <c r="M62" s="167">
        <v>19535.189864876997</v>
      </c>
      <c r="N62" s="4">
        <f t="shared" si="23"/>
        <v>-1.1608051571737115</v>
      </c>
    </row>
    <row r="63" spans="1:14" ht="35.25" customHeight="1">
      <c r="A63" s="5" t="s">
        <v>8</v>
      </c>
      <c r="B63" s="6">
        <v>1033.1843027500001</v>
      </c>
      <c r="C63" s="6">
        <v>1140.53177639</v>
      </c>
      <c r="D63" s="4">
        <f t="shared" si="18"/>
        <v>10.38996366420549</v>
      </c>
      <c r="E63" s="6">
        <v>1203.42012995</v>
      </c>
      <c r="F63" s="4">
        <f t="shared" si="19"/>
        <v>5.513950146926519</v>
      </c>
      <c r="G63" s="6">
        <v>1279.95111399</v>
      </c>
      <c r="H63" s="4">
        <f t="shared" si="20"/>
        <v>6.359456862598746</v>
      </c>
      <c r="I63" s="6">
        <v>1388.1971596799997</v>
      </c>
      <c r="J63" s="4">
        <f t="shared" si="21"/>
        <v>8.457045312657566</v>
      </c>
      <c r="K63" s="6">
        <v>1482.8814491400003</v>
      </c>
      <c r="L63" s="4">
        <f t="shared" si="22"/>
        <v>6.820665839845601</v>
      </c>
      <c r="M63" s="167">
        <v>1389.0730311727216</v>
      </c>
      <c r="N63" s="4">
        <f t="shared" si="23"/>
        <v>-6.326090195658128</v>
      </c>
    </row>
    <row r="64" spans="1:14" ht="30" customHeight="1">
      <c r="A64" s="5" t="s">
        <v>314</v>
      </c>
      <c r="B64" s="6">
        <v>0</v>
      </c>
      <c r="C64" s="6">
        <v>0</v>
      </c>
      <c r="D64" s="4" t="e">
        <f t="shared" si="18"/>
        <v>#DIV/0!</v>
      </c>
      <c r="E64" s="6">
        <v>0</v>
      </c>
      <c r="F64" s="4" t="e">
        <f t="shared" si="19"/>
        <v>#DIV/0!</v>
      </c>
      <c r="G64" s="6">
        <v>0</v>
      </c>
      <c r="H64" s="4" t="e">
        <f t="shared" si="20"/>
        <v>#DIV/0!</v>
      </c>
      <c r="I64" s="6">
        <v>12.77288125</v>
      </c>
      <c r="J64" s="4" t="e">
        <f t="shared" si="21"/>
        <v>#DIV/0!</v>
      </c>
      <c r="K64" s="6">
        <v>0</v>
      </c>
      <c r="L64" s="4">
        <f t="shared" si="22"/>
        <v>-100</v>
      </c>
      <c r="M64" s="167">
        <v>0</v>
      </c>
      <c r="N64" s="4" t="e">
        <f t="shared" si="23"/>
        <v>#DIV/0!</v>
      </c>
    </row>
    <row r="65" spans="1:14" ht="35.25" customHeight="1">
      <c r="A65" s="5" t="s">
        <v>9</v>
      </c>
      <c r="B65" s="6">
        <v>0</v>
      </c>
      <c r="C65" s="6">
        <v>0</v>
      </c>
      <c r="D65" s="4" t="e">
        <f t="shared" si="18"/>
        <v>#DIV/0!</v>
      </c>
      <c r="E65" s="6">
        <v>0</v>
      </c>
      <c r="F65" s="4" t="e">
        <f t="shared" si="19"/>
        <v>#DIV/0!</v>
      </c>
      <c r="G65" s="6">
        <v>0</v>
      </c>
      <c r="H65" s="4" t="e">
        <f t="shared" si="20"/>
        <v>#DIV/0!</v>
      </c>
      <c r="I65" s="6">
        <v>0</v>
      </c>
      <c r="J65" s="4" t="e">
        <f t="shared" si="21"/>
        <v>#DIV/0!</v>
      </c>
      <c r="K65" s="6">
        <v>0</v>
      </c>
      <c r="L65" s="4" t="e">
        <f t="shared" si="22"/>
        <v>#DIV/0!</v>
      </c>
      <c r="M65" s="167">
        <v>0</v>
      </c>
      <c r="N65" s="4" t="e">
        <f t="shared" si="23"/>
        <v>#DIV/0!</v>
      </c>
    </row>
    <row r="66" spans="1:14" ht="35.25" customHeight="1">
      <c r="A66" s="5" t="s">
        <v>10</v>
      </c>
      <c r="B66" s="6">
        <v>274.47231654999996</v>
      </c>
      <c r="C66" s="6">
        <v>281.27798089</v>
      </c>
      <c r="D66" s="4">
        <f t="shared" si="18"/>
        <v>2.479544904762827</v>
      </c>
      <c r="E66" s="6">
        <v>309.15000273</v>
      </c>
      <c r="F66" s="4">
        <f t="shared" si="19"/>
        <v>9.909066380457267</v>
      </c>
      <c r="G66" s="6">
        <v>386.86913176</v>
      </c>
      <c r="H66" s="4">
        <f t="shared" si="20"/>
        <v>25.139617772501527</v>
      </c>
      <c r="I66" s="6">
        <v>387.75111223999994</v>
      </c>
      <c r="J66" s="4">
        <f t="shared" si="21"/>
        <v>0.2279790263925927</v>
      </c>
      <c r="K66" s="6">
        <v>436.49718825</v>
      </c>
      <c r="L66" s="4">
        <f t="shared" si="22"/>
        <v>12.57148579881533</v>
      </c>
      <c r="M66" s="167">
        <v>416.47235522</v>
      </c>
      <c r="N66" s="4">
        <f t="shared" si="23"/>
        <v>-4.587620165500579</v>
      </c>
    </row>
    <row r="67" spans="1:14" ht="35.25" customHeight="1">
      <c r="A67" s="5" t="s">
        <v>11</v>
      </c>
      <c r="B67" s="6">
        <v>2.2027244599999998</v>
      </c>
      <c r="C67" s="6">
        <v>2.6254617700000003</v>
      </c>
      <c r="D67" s="4">
        <f t="shared" si="18"/>
        <v>19.19156561234175</v>
      </c>
      <c r="E67" s="6">
        <v>2.8186</v>
      </c>
      <c r="F67" s="4">
        <f t="shared" si="19"/>
        <v>7.356352783609556</v>
      </c>
      <c r="G67" s="6">
        <v>3.0688025000000003</v>
      </c>
      <c r="H67" s="4">
        <f t="shared" si="20"/>
        <v>8.876836017881228</v>
      </c>
      <c r="I67" s="6">
        <v>3.327206</v>
      </c>
      <c r="J67" s="4">
        <f t="shared" si="21"/>
        <v>8.420336597092824</v>
      </c>
      <c r="K67" s="6">
        <v>4.2907739</v>
      </c>
      <c r="L67" s="4">
        <f t="shared" si="22"/>
        <v>28.960271771570493</v>
      </c>
      <c r="M67" s="167">
        <v>3.33986966</v>
      </c>
      <c r="N67" s="4">
        <f t="shared" si="23"/>
        <v>-22.1616021296298</v>
      </c>
    </row>
    <row r="68" spans="1:14" ht="35.25" customHeight="1">
      <c r="A68" s="3" t="s">
        <v>3</v>
      </c>
      <c r="B68" s="6">
        <f>SUM(B59:B67)</f>
        <v>48803.466233009996</v>
      </c>
      <c r="C68" s="6">
        <f>SUM(C59:C67)</f>
        <v>48450.094819620004</v>
      </c>
      <c r="D68" s="4">
        <f t="shared" si="18"/>
        <v>-0.7240703184950754</v>
      </c>
      <c r="E68" s="6">
        <f>SUM(E59:E67)</f>
        <v>51857.078550269995</v>
      </c>
      <c r="F68" s="4">
        <f t="shared" si="19"/>
        <v>7.031944402450008</v>
      </c>
      <c r="G68" s="6">
        <f>SUM(G59:G67)</f>
        <v>55211.77352855</v>
      </c>
      <c r="H68" s="4">
        <f t="shared" si="20"/>
        <v>6.469116795748498</v>
      </c>
      <c r="I68" s="6">
        <f>SUM(I59:I67)</f>
        <v>61840.28158682</v>
      </c>
      <c r="J68" s="4">
        <f t="shared" si="21"/>
        <v>12.005606113780052</v>
      </c>
      <c r="K68" s="6">
        <f>SUM(K59:K67)</f>
        <v>63785.15520693001</v>
      </c>
      <c r="L68" s="4">
        <f t="shared" si="22"/>
        <v>3.144994767495563</v>
      </c>
      <c r="M68" s="167">
        <f>SUM(M59:M67)</f>
        <v>60023.07090708971</v>
      </c>
      <c r="N68" s="4">
        <f t="shared" si="23"/>
        <v>-5.898056197614404</v>
      </c>
    </row>
    <row r="69" spans="1:13" ht="35.25" customHeight="1">
      <c r="A69" s="1"/>
      <c r="I69" s="204" t="s">
        <v>59</v>
      </c>
      <c r="K69" s="204" t="s">
        <v>59</v>
      </c>
      <c r="M69" s="204" t="s">
        <v>59</v>
      </c>
    </row>
    <row r="70" spans="1:13" ht="35.25" customHeight="1">
      <c r="A70" s="1"/>
      <c r="I70" s="204" t="s">
        <v>59</v>
      </c>
      <c r="K70" s="204" t="s">
        <v>59</v>
      </c>
      <c r="M70" s="204" t="s">
        <v>59</v>
      </c>
    </row>
    <row r="71" spans="1:14" ht="35.25" customHeight="1">
      <c r="A71" s="244" t="s">
        <v>220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</row>
    <row r="72" spans="1:14" ht="35.25" customHeight="1">
      <c r="A72" s="244" t="s">
        <v>318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</row>
    <row r="73" spans="1:14" ht="35.25" customHeight="1">
      <c r="A73" s="1"/>
      <c r="B73" s="1"/>
      <c r="C73" s="1"/>
      <c r="D73" s="1"/>
      <c r="E73" s="1"/>
      <c r="F73" s="1"/>
      <c r="G73" s="1"/>
      <c r="H73" s="1"/>
      <c r="I73" s="207" t="s">
        <v>59</v>
      </c>
      <c r="J73" s="1"/>
      <c r="K73" s="207" t="s">
        <v>59</v>
      </c>
      <c r="L73" s="1"/>
      <c r="M73" s="207" t="s">
        <v>59</v>
      </c>
      <c r="N73" s="1"/>
    </row>
    <row r="74" spans="1:14" ht="35.25" customHeight="1">
      <c r="A74" s="27" t="s">
        <v>59</v>
      </c>
      <c r="B74" s="215"/>
      <c r="D74" s="2" t="s">
        <v>59</v>
      </c>
      <c r="F74" s="157" t="s">
        <v>59</v>
      </c>
      <c r="H74" s="157" t="s">
        <v>59</v>
      </c>
      <c r="J74" s="157" t="s">
        <v>59</v>
      </c>
      <c r="L74" s="157" t="s">
        <v>59</v>
      </c>
      <c r="N74" s="157" t="s">
        <v>0</v>
      </c>
    </row>
    <row r="75" spans="1:14" ht="35.25" customHeight="1">
      <c r="A75" s="3" t="s">
        <v>1</v>
      </c>
      <c r="B75" s="3">
        <v>2557</v>
      </c>
      <c r="C75" s="3">
        <v>2558</v>
      </c>
      <c r="D75" s="4" t="s">
        <v>2</v>
      </c>
      <c r="E75" s="3">
        <v>2559</v>
      </c>
      <c r="F75" s="4" t="s">
        <v>2</v>
      </c>
      <c r="G75" s="3">
        <v>2560</v>
      </c>
      <c r="H75" s="4" t="s">
        <v>2</v>
      </c>
      <c r="I75" s="3">
        <v>2561</v>
      </c>
      <c r="J75" s="4" t="s">
        <v>2</v>
      </c>
      <c r="K75" s="3">
        <v>2562</v>
      </c>
      <c r="L75" s="4" t="s">
        <v>2</v>
      </c>
      <c r="M75" s="3">
        <v>2563</v>
      </c>
      <c r="N75" s="4" t="s">
        <v>2</v>
      </c>
    </row>
    <row r="76" spans="1:14" ht="35.25" customHeight="1">
      <c r="A76" s="5" t="s">
        <v>4</v>
      </c>
      <c r="B76" s="6">
        <v>1396.13516959</v>
      </c>
      <c r="C76" s="6">
        <v>1523.6777578699998</v>
      </c>
      <c r="D76" s="4">
        <f aca="true" t="shared" si="24" ref="D76:D85">(C76-B76)/B76*100</f>
        <v>9.135404010877753</v>
      </c>
      <c r="E76" s="6">
        <v>1737.9652807</v>
      </c>
      <c r="F76" s="4">
        <f aca="true" t="shared" si="25" ref="F76:F85">(E76-C76)/C76*100</f>
        <v>14.06383480517297</v>
      </c>
      <c r="G76" s="6">
        <v>1781.3155729100001</v>
      </c>
      <c r="H76" s="4">
        <f aca="true" t="shared" si="26" ref="H76:H85">(G76-E76)/E76*100</f>
        <v>2.4943129009193985</v>
      </c>
      <c r="I76" s="6">
        <v>2236.63100478</v>
      </c>
      <c r="J76" s="4">
        <f aca="true" t="shared" si="27" ref="J76:J85">(I76-G76)/G76*100</f>
        <v>25.560627145148985</v>
      </c>
      <c r="K76" s="6">
        <v>2343.52747236</v>
      </c>
      <c r="L76" s="4">
        <f aca="true" t="shared" si="28" ref="L76:L85">(K76-I76)/I76*100</f>
        <v>4.779351951732192</v>
      </c>
      <c r="M76" s="6">
        <v>2374.8119793199994</v>
      </c>
      <c r="N76" s="4">
        <f aca="true" t="shared" si="29" ref="N76:N85">(M76-K76)/K76*100</f>
        <v>1.3349323756164444</v>
      </c>
    </row>
    <row r="77" spans="1:14" ht="35.25" customHeight="1">
      <c r="A77" s="5" t="s">
        <v>5</v>
      </c>
      <c r="B77" s="6">
        <v>1883.1546946100002</v>
      </c>
      <c r="C77" s="6">
        <v>2085.3570844199994</v>
      </c>
      <c r="D77" s="4">
        <f t="shared" si="24"/>
        <v>10.73742854948383</v>
      </c>
      <c r="E77" s="6">
        <v>2182.59330525</v>
      </c>
      <c r="F77" s="4">
        <f t="shared" si="25"/>
        <v>4.662809144604838</v>
      </c>
      <c r="G77" s="6">
        <v>2512.90745816</v>
      </c>
      <c r="H77" s="4">
        <f t="shared" si="26"/>
        <v>15.134022088103343</v>
      </c>
      <c r="I77" s="6">
        <v>3195.5746302000002</v>
      </c>
      <c r="J77" s="4">
        <f t="shared" si="27"/>
        <v>27.166427073278008</v>
      </c>
      <c r="K77" s="6">
        <v>3778.5686762799996</v>
      </c>
      <c r="L77" s="4">
        <f t="shared" si="28"/>
        <v>18.243793794404723</v>
      </c>
      <c r="M77" s="6">
        <v>3802.1382323099997</v>
      </c>
      <c r="N77" s="4">
        <f t="shared" si="29"/>
        <v>0.6237694230081927</v>
      </c>
    </row>
    <row r="78" spans="1:14" ht="35.25" customHeight="1">
      <c r="A78" s="5" t="s">
        <v>6</v>
      </c>
      <c r="B78" s="6">
        <v>0</v>
      </c>
      <c r="C78" s="6">
        <v>2.7647622999999997</v>
      </c>
      <c r="D78" s="4" t="e">
        <f t="shared" si="24"/>
        <v>#DIV/0!</v>
      </c>
      <c r="E78" s="6">
        <v>0.004961310000000001</v>
      </c>
      <c r="F78" s="4">
        <f t="shared" si="25"/>
        <v>-99.82055202358625</v>
      </c>
      <c r="G78" s="6">
        <v>0</v>
      </c>
      <c r="H78" s="4">
        <f t="shared" si="26"/>
        <v>-100</v>
      </c>
      <c r="I78" s="6">
        <v>0.19830848</v>
      </c>
      <c r="J78" s="4" t="e">
        <f t="shared" si="27"/>
        <v>#DIV/0!</v>
      </c>
      <c r="K78" s="6">
        <v>0</v>
      </c>
      <c r="L78" s="4">
        <f t="shared" si="28"/>
        <v>-100</v>
      </c>
      <c r="M78" s="6">
        <v>0</v>
      </c>
      <c r="N78" s="4" t="e">
        <f t="shared" si="29"/>
        <v>#DIV/0!</v>
      </c>
    </row>
    <row r="79" spans="1:14" ht="35.25" customHeight="1">
      <c r="A79" s="5" t="s">
        <v>7</v>
      </c>
      <c r="B79" s="6">
        <v>2906.90681979</v>
      </c>
      <c r="C79" s="6">
        <v>3276.0742664200006</v>
      </c>
      <c r="D79" s="4">
        <f t="shared" si="24"/>
        <v>12.699665641730814</v>
      </c>
      <c r="E79" s="6">
        <v>3632.8784708200005</v>
      </c>
      <c r="F79" s="4">
        <f t="shared" si="25"/>
        <v>10.891212328648008</v>
      </c>
      <c r="G79" s="6">
        <v>3575.0005978300005</v>
      </c>
      <c r="H79" s="4">
        <f t="shared" si="26"/>
        <v>-1.5931684325497413</v>
      </c>
      <c r="I79" s="6">
        <v>4098.574211579999</v>
      </c>
      <c r="J79" s="4">
        <f t="shared" si="27"/>
        <v>14.645413320148934</v>
      </c>
      <c r="K79" s="6">
        <v>4191.992943859999</v>
      </c>
      <c r="L79" s="4">
        <f t="shared" si="28"/>
        <v>2.279298298809794</v>
      </c>
      <c r="M79" s="6">
        <v>4183.205968961997</v>
      </c>
      <c r="N79" s="4">
        <f t="shared" si="29"/>
        <v>-0.20961330364050898</v>
      </c>
    </row>
    <row r="80" spans="1:14" ht="35.25" customHeight="1">
      <c r="A80" s="5" t="s">
        <v>8</v>
      </c>
      <c r="B80" s="6">
        <v>44.592462870000006</v>
      </c>
      <c r="C80" s="6">
        <v>98.43140475999999</v>
      </c>
      <c r="D80" s="4">
        <f t="shared" si="24"/>
        <v>120.73551991724736</v>
      </c>
      <c r="E80" s="6">
        <v>131.12946738</v>
      </c>
      <c r="F80" s="4">
        <f t="shared" si="25"/>
        <v>33.21913641253615</v>
      </c>
      <c r="G80" s="6">
        <v>218.51138514000002</v>
      </c>
      <c r="H80" s="4">
        <f t="shared" si="26"/>
        <v>66.63789574221028</v>
      </c>
      <c r="I80" s="6">
        <v>304.49407624</v>
      </c>
      <c r="J80" s="4">
        <f t="shared" si="27"/>
        <v>39.34929571056949</v>
      </c>
      <c r="K80" s="6">
        <v>412.91327318000003</v>
      </c>
      <c r="L80" s="4">
        <f t="shared" si="28"/>
        <v>35.60634028707501</v>
      </c>
      <c r="M80" s="6">
        <v>457.8402998727255</v>
      </c>
      <c r="N80" s="4">
        <f t="shared" si="29"/>
        <v>10.880499516696467</v>
      </c>
    </row>
    <row r="81" spans="1:14" ht="30" customHeight="1">
      <c r="A81" s="5" t="s">
        <v>314</v>
      </c>
      <c r="B81" s="6">
        <v>0</v>
      </c>
      <c r="C81" s="6">
        <v>0</v>
      </c>
      <c r="D81" s="4" t="e">
        <f t="shared" si="24"/>
        <v>#DIV/0!</v>
      </c>
      <c r="E81" s="6">
        <v>0</v>
      </c>
      <c r="F81" s="4" t="e">
        <f t="shared" si="25"/>
        <v>#DIV/0!</v>
      </c>
      <c r="G81" s="6">
        <v>0</v>
      </c>
      <c r="H81" s="4" t="e">
        <f t="shared" si="26"/>
        <v>#DIV/0!</v>
      </c>
      <c r="I81" s="6">
        <v>0</v>
      </c>
      <c r="J81" s="4" t="e">
        <f t="shared" si="27"/>
        <v>#DIV/0!</v>
      </c>
      <c r="K81" s="6">
        <v>4.65263436</v>
      </c>
      <c r="L81" s="4" t="e">
        <f t="shared" si="28"/>
        <v>#DIV/0!</v>
      </c>
      <c r="M81" s="6">
        <v>0.01734834</v>
      </c>
      <c r="N81" s="4">
        <f t="shared" si="29"/>
        <v>-99.62712866179324</v>
      </c>
    </row>
    <row r="82" spans="1:14" ht="35.25" customHeight="1">
      <c r="A82" s="5" t="s">
        <v>9</v>
      </c>
      <c r="B82" s="6">
        <v>0</v>
      </c>
      <c r="C82" s="6">
        <v>0</v>
      </c>
      <c r="D82" s="4" t="e">
        <f t="shared" si="24"/>
        <v>#DIV/0!</v>
      </c>
      <c r="E82" s="6">
        <v>0</v>
      </c>
      <c r="F82" s="4" t="e">
        <f t="shared" si="25"/>
        <v>#DIV/0!</v>
      </c>
      <c r="G82" s="6">
        <v>0</v>
      </c>
      <c r="H82" s="4" t="e">
        <f t="shared" si="26"/>
        <v>#DIV/0!</v>
      </c>
      <c r="I82" s="6">
        <v>0</v>
      </c>
      <c r="J82" s="4" t="e">
        <f t="shared" si="27"/>
        <v>#DIV/0!</v>
      </c>
      <c r="K82" s="6">
        <v>0</v>
      </c>
      <c r="L82" s="4" t="e">
        <f t="shared" si="28"/>
        <v>#DIV/0!</v>
      </c>
      <c r="M82" s="6">
        <v>0</v>
      </c>
      <c r="N82" s="4" t="e">
        <f t="shared" si="29"/>
        <v>#DIV/0!</v>
      </c>
    </row>
    <row r="83" spans="1:14" ht="35.25" customHeight="1">
      <c r="A83" s="5" t="s">
        <v>10</v>
      </c>
      <c r="B83" s="6">
        <v>26.125870029999998</v>
      </c>
      <c r="C83" s="6">
        <v>24.96245525</v>
      </c>
      <c r="D83" s="4">
        <f t="shared" si="24"/>
        <v>-4.453114015587088</v>
      </c>
      <c r="E83" s="6">
        <v>33.60243273</v>
      </c>
      <c r="F83" s="4">
        <f t="shared" si="25"/>
        <v>34.61188970984733</v>
      </c>
      <c r="G83" s="6">
        <v>38.58571426</v>
      </c>
      <c r="H83" s="4">
        <f t="shared" si="26"/>
        <v>14.830121289257045</v>
      </c>
      <c r="I83" s="6">
        <v>40.34319249</v>
      </c>
      <c r="J83" s="4">
        <f t="shared" si="27"/>
        <v>4.554738103738802</v>
      </c>
      <c r="K83" s="6">
        <v>30.93724165</v>
      </c>
      <c r="L83" s="4">
        <f t="shared" si="28"/>
        <v>-23.314840148883814</v>
      </c>
      <c r="M83" s="6">
        <v>39.401625599999996</v>
      </c>
      <c r="N83" s="4">
        <f t="shared" si="29"/>
        <v>27.359853363009805</v>
      </c>
    </row>
    <row r="84" spans="1:14" ht="35.25" customHeight="1">
      <c r="A84" s="5" t="s">
        <v>11</v>
      </c>
      <c r="B84" s="6">
        <v>3.2093310999999995</v>
      </c>
      <c r="C84" s="6">
        <v>3.0787350299999994</v>
      </c>
      <c r="D84" s="4">
        <f t="shared" si="24"/>
        <v>-4.069261348571987</v>
      </c>
      <c r="E84" s="6">
        <v>4.0611999999999995</v>
      </c>
      <c r="F84" s="4">
        <f t="shared" si="25"/>
        <v>31.911319435631984</v>
      </c>
      <c r="G84" s="6">
        <v>4.852501500000001</v>
      </c>
      <c r="H84" s="4">
        <f t="shared" si="26"/>
        <v>19.484425785482156</v>
      </c>
      <c r="I84" s="6">
        <v>4.270969</v>
      </c>
      <c r="J84" s="4">
        <f t="shared" si="27"/>
        <v>-11.984179706075322</v>
      </c>
      <c r="K84" s="6">
        <v>4.25048</v>
      </c>
      <c r="L84" s="4">
        <f t="shared" si="28"/>
        <v>-0.47972720008036634</v>
      </c>
      <c r="M84" s="6">
        <v>3.6313789</v>
      </c>
      <c r="N84" s="4">
        <f t="shared" si="29"/>
        <v>-14.565439667990429</v>
      </c>
    </row>
    <row r="85" spans="1:14" ht="35.25" customHeight="1">
      <c r="A85" s="3" t="s">
        <v>3</v>
      </c>
      <c r="B85" s="6">
        <f>SUM(B76:B84)</f>
        <v>6260.12434799</v>
      </c>
      <c r="C85" s="6">
        <f>SUM(C76:C84)</f>
        <v>7014.346466049999</v>
      </c>
      <c r="D85" s="4">
        <f t="shared" si="24"/>
        <v>12.048037325363426</v>
      </c>
      <c r="E85" s="6">
        <f>SUM(E76:E84)</f>
        <v>7722.235118190001</v>
      </c>
      <c r="F85" s="4">
        <f t="shared" si="25"/>
        <v>10.092011501944476</v>
      </c>
      <c r="G85" s="6">
        <f>SUM(G76:G84)</f>
        <v>8131.1732298</v>
      </c>
      <c r="H85" s="4">
        <f t="shared" si="26"/>
        <v>5.2955926017679795</v>
      </c>
      <c r="I85" s="6">
        <f>SUM(I76:I84)</f>
        <v>9880.08639277</v>
      </c>
      <c r="J85" s="4">
        <f t="shared" si="27"/>
        <v>21.508743124059812</v>
      </c>
      <c r="K85" s="6">
        <f>SUM(K76:K84)</f>
        <v>10766.842721689998</v>
      </c>
      <c r="L85" s="4">
        <f t="shared" si="28"/>
        <v>8.975188006138337</v>
      </c>
      <c r="M85" s="6">
        <f>SUM(M76:M84)</f>
        <v>10861.04683330472</v>
      </c>
      <c r="N85" s="4">
        <f t="shared" si="29"/>
        <v>0.8749464819890536</v>
      </c>
    </row>
    <row r="86" ht="35.25" customHeight="1">
      <c r="A86" s="1" t="s">
        <v>59</v>
      </c>
    </row>
    <row r="87" ht="35.25" customHeight="1">
      <c r="A87" s="1"/>
    </row>
    <row r="88" ht="35.25" customHeight="1">
      <c r="A88" s="1"/>
    </row>
    <row r="89" spans="1:14" ht="35.25" customHeight="1">
      <c r="A89" s="244" t="s">
        <v>221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</row>
    <row r="90" spans="1:14" ht="35.25" customHeight="1">
      <c r="A90" s="244" t="s">
        <v>318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</row>
    <row r="91" spans="1:14" ht="35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35.25" customHeight="1">
      <c r="A92" s="27" t="s">
        <v>59</v>
      </c>
      <c r="B92" s="215"/>
      <c r="D92" s="2" t="s">
        <v>59</v>
      </c>
      <c r="F92" s="157" t="s">
        <v>59</v>
      </c>
      <c r="H92" s="157" t="s">
        <v>59</v>
      </c>
      <c r="J92" s="157" t="s">
        <v>59</v>
      </c>
      <c r="L92" s="157" t="s">
        <v>59</v>
      </c>
      <c r="N92" s="157" t="s">
        <v>0</v>
      </c>
    </row>
    <row r="93" spans="1:14" ht="35.25" customHeight="1">
      <c r="A93" s="3" t="s">
        <v>1</v>
      </c>
      <c r="B93" s="3">
        <v>2557</v>
      </c>
      <c r="C93" s="3">
        <v>2558</v>
      </c>
      <c r="D93" s="4" t="s">
        <v>2</v>
      </c>
      <c r="E93" s="3">
        <v>2559</v>
      </c>
      <c r="F93" s="4" t="s">
        <v>2</v>
      </c>
      <c r="G93" s="3">
        <v>2560</v>
      </c>
      <c r="H93" s="4" t="s">
        <v>2</v>
      </c>
      <c r="I93" s="3">
        <v>2561</v>
      </c>
      <c r="J93" s="4" t="s">
        <v>2</v>
      </c>
      <c r="K93" s="3">
        <v>2562</v>
      </c>
      <c r="L93" s="4" t="s">
        <v>2</v>
      </c>
      <c r="M93" s="3">
        <v>2563</v>
      </c>
      <c r="N93" s="4" t="s">
        <v>2</v>
      </c>
    </row>
    <row r="94" spans="1:14" ht="35.25" customHeight="1">
      <c r="A94" s="5" t="s">
        <v>4</v>
      </c>
      <c r="B94" s="6">
        <v>1093.8732397800002</v>
      </c>
      <c r="C94" s="6">
        <v>1447.95491223</v>
      </c>
      <c r="D94" s="4">
        <f aca="true" t="shared" si="30" ref="D94:D103">(C94-B94)/B94*100</f>
        <v>32.3695341995214</v>
      </c>
      <c r="E94" s="6">
        <v>1308.91460327</v>
      </c>
      <c r="F94" s="4">
        <f aca="true" t="shared" si="31" ref="F94:F103">(E94-C94)/C94*100</f>
        <v>-9.602530284997862</v>
      </c>
      <c r="G94" s="6">
        <v>1400.14260139</v>
      </c>
      <c r="H94" s="4">
        <f aca="true" t="shared" si="32" ref="H94:H103">(G94-E94)/E94*100</f>
        <v>6.969744083539851</v>
      </c>
      <c r="I94" s="6">
        <v>1514.0700827199998</v>
      </c>
      <c r="J94" s="4">
        <f aca="true" t="shared" si="33" ref="J94:J103">(I94-G94)/G94*100</f>
        <v>8.136848433645092</v>
      </c>
      <c r="K94" s="6">
        <v>1611.4185131799998</v>
      </c>
      <c r="L94" s="4">
        <f aca="true" t="shared" si="34" ref="L94:L103">(K94-I94)/I94*100</f>
        <v>6.429585497463579</v>
      </c>
      <c r="M94" s="6">
        <v>1474.5398202699987</v>
      </c>
      <c r="N94" s="4">
        <f aca="true" t="shared" si="35" ref="N94:N103">(M94-K94)/K94*100</f>
        <v>-8.494298147281578</v>
      </c>
    </row>
    <row r="95" spans="1:14" ht="35.25" customHeight="1">
      <c r="A95" s="5" t="s">
        <v>5</v>
      </c>
      <c r="B95" s="6">
        <v>1578.09214478</v>
      </c>
      <c r="C95" s="6">
        <v>1624.20921269</v>
      </c>
      <c r="D95" s="4">
        <f t="shared" si="30"/>
        <v>2.9223304901773774</v>
      </c>
      <c r="E95" s="6">
        <v>1819.0205670000003</v>
      </c>
      <c r="F95" s="4">
        <f t="shared" si="31"/>
        <v>11.994227885664777</v>
      </c>
      <c r="G95" s="6">
        <v>1912.8587236199999</v>
      </c>
      <c r="H95" s="4">
        <f t="shared" si="32"/>
        <v>5.158718835970126</v>
      </c>
      <c r="I95" s="6">
        <v>2524.2591729899996</v>
      </c>
      <c r="J95" s="4">
        <f t="shared" si="33"/>
        <v>31.962655779040055</v>
      </c>
      <c r="K95" s="6">
        <v>2148.45832823</v>
      </c>
      <c r="L95" s="4">
        <f t="shared" si="34"/>
        <v>-14.887569738524958</v>
      </c>
      <c r="M95" s="6">
        <v>1897.016577079999</v>
      </c>
      <c r="N95" s="4">
        <f t="shared" si="35"/>
        <v>-11.703357139682128</v>
      </c>
    </row>
    <row r="96" spans="1:14" ht="35.25" customHeight="1">
      <c r="A96" s="5" t="s">
        <v>6</v>
      </c>
      <c r="B96" s="6">
        <v>0</v>
      </c>
      <c r="C96" s="6">
        <v>0</v>
      </c>
      <c r="D96" s="4" t="e">
        <f t="shared" si="30"/>
        <v>#DIV/0!</v>
      </c>
      <c r="E96" s="6">
        <v>0.005717709999999999</v>
      </c>
      <c r="F96" s="4" t="e">
        <f t="shared" si="31"/>
        <v>#DIV/0!</v>
      </c>
      <c r="G96" s="6">
        <v>0</v>
      </c>
      <c r="H96" s="4">
        <f t="shared" si="32"/>
        <v>-100</v>
      </c>
      <c r="I96" s="6">
        <v>0</v>
      </c>
      <c r="J96" s="4" t="e">
        <f t="shared" si="33"/>
        <v>#DIV/0!</v>
      </c>
      <c r="K96" s="6">
        <v>0</v>
      </c>
      <c r="L96" s="4" t="e">
        <f t="shared" si="34"/>
        <v>#DIV/0!</v>
      </c>
      <c r="M96" s="6">
        <v>0</v>
      </c>
      <c r="N96" s="4" t="e">
        <f t="shared" si="35"/>
        <v>#DIV/0!</v>
      </c>
    </row>
    <row r="97" spans="1:14" ht="35.25" customHeight="1">
      <c r="A97" s="5" t="s">
        <v>7</v>
      </c>
      <c r="B97" s="6">
        <v>2576.1229822000005</v>
      </c>
      <c r="C97" s="6">
        <v>2598.53581003</v>
      </c>
      <c r="D97" s="4">
        <f t="shared" si="30"/>
        <v>0.8700216559870535</v>
      </c>
      <c r="E97" s="6">
        <v>2831.56834333</v>
      </c>
      <c r="F97" s="4">
        <f t="shared" si="31"/>
        <v>8.967839981289682</v>
      </c>
      <c r="G97" s="6">
        <v>2984.520727869999</v>
      </c>
      <c r="H97" s="4">
        <f t="shared" si="32"/>
        <v>5.401684366908937</v>
      </c>
      <c r="I97" s="6">
        <v>3054.0365737</v>
      </c>
      <c r="J97" s="4">
        <f t="shared" si="33"/>
        <v>2.32921303513993</v>
      </c>
      <c r="K97" s="6">
        <v>3398.70268249</v>
      </c>
      <c r="L97" s="4">
        <f t="shared" si="34"/>
        <v>11.285592050799602</v>
      </c>
      <c r="M97" s="6">
        <v>3452.1573779009987</v>
      </c>
      <c r="N97" s="4">
        <f t="shared" si="35"/>
        <v>1.5727970465435386</v>
      </c>
    </row>
    <row r="98" spans="1:14" ht="35.25" customHeight="1">
      <c r="A98" s="5" t="s">
        <v>8</v>
      </c>
      <c r="B98" s="6">
        <v>46.59543383</v>
      </c>
      <c r="C98" s="6">
        <v>46.95530109999999</v>
      </c>
      <c r="D98" s="4">
        <f t="shared" si="30"/>
        <v>0.7723230377314317</v>
      </c>
      <c r="E98" s="6">
        <v>50.8709797</v>
      </c>
      <c r="F98" s="4">
        <f t="shared" si="31"/>
        <v>8.33916194395356</v>
      </c>
      <c r="G98" s="6">
        <v>47.15137101</v>
      </c>
      <c r="H98" s="4">
        <f t="shared" si="32"/>
        <v>-7.31184795719592</v>
      </c>
      <c r="I98" s="6">
        <v>46.66005832999999</v>
      </c>
      <c r="J98" s="4">
        <f t="shared" si="33"/>
        <v>-1.0419902316219143</v>
      </c>
      <c r="K98" s="6">
        <v>36.7300909</v>
      </c>
      <c r="L98" s="4">
        <f t="shared" si="34"/>
        <v>-21.281515251804855</v>
      </c>
      <c r="M98" s="6">
        <v>33.5985898454539</v>
      </c>
      <c r="N98" s="4">
        <f t="shared" si="35"/>
        <v>-8.525710059013491</v>
      </c>
    </row>
    <row r="99" spans="1:14" ht="30" customHeight="1">
      <c r="A99" s="5" t="s">
        <v>314</v>
      </c>
      <c r="B99" s="6">
        <v>0</v>
      </c>
      <c r="C99" s="6">
        <v>0</v>
      </c>
      <c r="D99" s="4" t="e">
        <f t="shared" si="30"/>
        <v>#DIV/0!</v>
      </c>
      <c r="E99" s="6">
        <v>0</v>
      </c>
      <c r="F99" s="4" t="e">
        <f t="shared" si="31"/>
        <v>#DIV/0!</v>
      </c>
      <c r="G99" s="6">
        <v>0</v>
      </c>
      <c r="H99" s="4" t="e">
        <f t="shared" si="32"/>
        <v>#DIV/0!</v>
      </c>
      <c r="I99" s="6">
        <v>0</v>
      </c>
      <c r="J99" s="4" t="e">
        <f t="shared" si="33"/>
        <v>#DIV/0!</v>
      </c>
      <c r="K99" s="6">
        <v>0</v>
      </c>
      <c r="L99" s="4" t="e">
        <f t="shared" si="34"/>
        <v>#DIV/0!</v>
      </c>
      <c r="M99" s="6">
        <v>0.1081325</v>
      </c>
      <c r="N99" s="4" t="e">
        <f t="shared" si="35"/>
        <v>#DIV/0!</v>
      </c>
    </row>
    <row r="100" spans="1:14" ht="35.25" customHeight="1">
      <c r="A100" s="5" t="s">
        <v>9</v>
      </c>
      <c r="B100" s="6">
        <v>0</v>
      </c>
      <c r="C100" s="6">
        <v>0</v>
      </c>
      <c r="D100" s="4" t="e">
        <f t="shared" si="30"/>
        <v>#DIV/0!</v>
      </c>
      <c r="E100" s="6">
        <v>0</v>
      </c>
      <c r="F100" s="4" t="e">
        <f t="shared" si="31"/>
        <v>#DIV/0!</v>
      </c>
      <c r="G100" s="6">
        <v>0</v>
      </c>
      <c r="H100" s="4" t="e">
        <f t="shared" si="32"/>
        <v>#DIV/0!</v>
      </c>
      <c r="I100" s="6">
        <v>0</v>
      </c>
      <c r="J100" s="4" t="e">
        <f t="shared" si="33"/>
        <v>#DIV/0!</v>
      </c>
      <c r="K100" s="6">
        <v>0</v>
      </c>
      <c r="L100" s="4" t="e">
        <f t="shared" si="34"/>
        <v>#DIV/0!</v>
      </c>
      <c r="M100" s="6">
        <v>0</v>
      </c>
      <c r="N100" s="4" t="e">
        <f t="shared" si="35"/>
        <v>#DIV/0!</v>
      </c>
    </row>
    <row r="101" spans="1:14" ht="35.25" customHeight="1">
      <c r="A101" s="5" t="s">
        <v>10</v>
      </c>
      <c r="B101" s="6">
        <v>11.93016128</v>
      </c>
      <c r="C101" s="6">
        <v>16.27721421</v>
      </c>
      <c r="D101" s="4">
        <f t="shared" si="30"/>
        <v>36.43750346684333</v>
      </c>
      <c r="E101" s="6">
        <v>21.94958463</v>
      </c>
      <c r="F101" s="4">
        <f t="shared" si="31"/>
        <v>34.848533335115455</v>
      </c>
      <c r="G101" s="6">
        <v>27.11908613</v>
      </c>
      <c r="H101" s="4">
        <f t="shared" si="32"/>
        <v>23.551705360904585</v>
      </c>
      <c r="I101" s="6">
        <v>29.826356019999995</v>
      </c>
      <c r="J101" s="4">
        <f t="shared" si="33"/>
        <v>9.982894987767036</v>
      </c>
      <c r="K101" s="6">
        <v>30.144318079999998</v>
      </c>
      <c r="L101" s="4">
        <f t="shared" si="34"/>
        <v>1.0660439370695975</v>
      </c>
      <c r="M101" s="6">
        <v>33.90093963</v>
      </c>
      <c r="N101" s="4">
        <f t="shared" si="35"/>
        <v>12.462121518324974</v>
      </c>
    </row>
    <row r="102" spans="1:14" ht="35.25" customHeight="1">
      <c r="A102" s="5" t="s">
        <v>11</v>
      </c>
      <c r="B102" s="6">
        <v>3.86814336</v>
      </c>
      <c r="C102" s="6">
        <v>4.42102253</v>
      </c>
      <c r="D102" s="4">
        <f t="shared" si="30"/>
        <v>14.293140624446767</v>
      </c>
      <c r="E102" s="6">
        <v>6.279299999999999</v>
      </c>
      <c r="F102" s="4">
        <f t="shared" si="31"/>
        <v>42.032752771336796</v>
      </c>
      <c r="G102" s="6">
        <v>6.06631343</v>
      </c>
      <c r="H102" s="4">
        <f t="shared" si="32"/>
        <v>-3.391883967958198</v>
      </c>
      <c r="I102" s="6">
        <v>6.532307760000001</v>
      </c>
      <c r="J102" s="4">
        <f t="shared" si="33"/>
        <v>7.6816724914921</v>
      </c>
      <c r="K102" s="6">
        <v>7.66615577</v>
      </c>
      <c r="L102" s="4">
        <f t="shared" si="34"/>
        <v>17.35754118847576</v>
      </c>
      <c r="M102" s="6">
        <v>6.063298560000001</v>
      </c>
      <c r="N102" s="4">
        <f t="shared" si="35"/>
        <v>-20.908226470853446</v>
      </c>
    </row>
    <row r="103" spans="1:14" ht="35.25" customHeight="1">
      <c r="A103" s="3" t="s">
        <v>3</v>
      </c>
      <c r="B103" s="6">
        <f>SUM(B94:B102)</f>
        <v>5310.482105230001</v>
      </c>
      <c r="C103" s="6">
        <f>SUM(C94:C102)</f>
        <v>5738.3534727900005</v>
      </c>
      <c r="D103" s="4">
        <f t="shared" si="30"/>
        <v>8.0571096763251</v>
      </c>
      <c r="E103" s="6">
        <f>SUM(E94:E102)</f>
        <v>6038.609095640001</v>
      </c>
      <c r="F103" s="4">
        <f t="shared" si="31"/>
        <v>5.232435127493387</v>
      </c>
      <c r="G103" s="6">
        <f>SUM(G94:G102)</f>
        <v>6377.858823449999</v>
      </c>
      <c r="H103" s="4">
        <f t="shared" si="32"/>
        <v>5.618011075678725</v>
      </c>
      <c r="I103" s="6">
        <f>SUM(I94:I102)</f>
        <v>7175.384551519999</v>
      </c>
      <c r="J103" s="4">
        <f t="shared" si="33"/>
        <v>12.504599900168238</v>
      </c>
      <c r="K103" s="6">
        <f>SUM(K94:K102)</f>
        <v>7233.120088649999</v>
      </c>
      <c r="L103" s="4">
        <f t="shared" si="34"/>
        <v>0.8046333505257164</v>
      </c>
      <c r="M103" s="6">
        <f>SUM(M94:M102)</f>
        <v>6897.384735786449</v>
      </c>
      <c r="N103" s="4">
        <f t="shared" si="35"/>
        <v>-4.641639413541281</v>
      </c>
    </row>
    <row r="104" ht="35.25" customHeight="1">
      <c r="A104" s="1"/>
    </row>
    <row r="105" ht="35.25" customHeight="1">
      <c r="A105" s="1"/>
    </row>
    <row r="106" spans="1:14" ht="35.25" customHeight="1">
      <c r="A106" s="244" t="s">
        <v>222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</row>
    <row r="107" spans="1:14" ht="35.25" customHeight="1">
      <c r="A107" s="244" t="s">
        <v>318</v>
      </c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</row>
    <row r="108" spans="1:14" ht="3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5.25" customHeight="1">
      <c r="A109" s="27" t="s">
        <v>59</v>
      </c>
      <c r="B109" s="215"/>
      <c r="D109" s="2" t="s">
        <v>59</v>
      </c>
      <c r="F109" s="157" t="s">
        <v>59</v>
      </c>
      <c r="H109" s="157" t="s">
        <v>59</v>
      </c>
      <c r="J109" s="157" t="s">
        <v>59</v>
      </c>
      <c r="L109" s="157" t="s">
        <v>59</v>
      </c>
      <c r="N109" s="157" t="s">
        <v>0</v>
      </c>
    </row>
    <row r="110" spans="1:14" ht="35.25" customHeight="1">
      <c r="A110" s="3" t="s">
        <v>1</v>
      </c>
      <c r="B110" s="3">
        <v>2557</v>
      </c>
      <c r="C110" s="3">
        <v>2558</v>
      </c>
      <c r="D110" s="4" t="s">
        <v>2</v>
      </c>
      <c r="E110" s="3">
        <v>2559</v>
      </c>
      <c r="F110" s="4" t="s">
        <v>2</v>
      </c>
      <c r="G110" s="3">
        <v>2560</v>
      </c>
      <c r="H110" s="4" t="s">
        <v>2</v>
      </c>
      <c r="I110" s="3">
        <v>2561</v>
      </c>
      <c r="J110" s="4" t="s">
        <v>2</v>
      </c>
      <c r="K110" s="3">
        <v>2562</v>
      </c>
      <c r="L110" s="4" t="s">
        <v>2</v>
      </c>
      <c r="M110" s="3">
        <v>2563</v>
      </c>
      <c r="N110" s="4" t="s">
        <v>2</v>
      </c>
    </row>
    <row r="111" spans="1:14" ht="35.25" customHeight="1">
      <c r="A111" s="5" t="s">
        <v>4</v>
      </c>
      <c r="B111" s="6">
        <v>1722.9949970199998</v>
      </c>
      <c r="C111" s="6">
        <v>2024.59583487</v>
      </c>
      <c r="D111" s="4">
        <f aca="true" t="shared" si="36" ref="D111:D120">(C111-B111)/B111*100</f>
        <v>17.504452327002284</v>
      </c>
      <c r="E111" s="6">
        <v>2375.3730040200003</v>
      </c>
      <c r="F111" s="4">
        <f aca="true" t="shared" si="37" ref="F111:F120">(E111-C111)/C111*100</f>
        <v>17.325787355110492</v>
      </c>
      <c r="G111" s="6">
        <v>2597.98089673</v>
      </c>
      <c r="H111" s="4">
        <f aca="true" t="shared" si="38" ref="H111:H120">(G111-E111)/E111*100</f>
        <v>9.371492070225003</v>
      </c>
      <c r="I111" s="6">
        <v>2786.8990985699998</v>
      </c>
      <c r="J111" s="4">
        <f aca="true" t="shared" si="39" ref="J111:J120">(I111-G111)/G111*100</f>
        <v>7.271731754370686</v>
      </c>
      <c r="K111" s="6">
        <v>3325.68070142</v>
      </c>
      <c r="L111" s="4">
        <f aca="true" t="shared" si="40" ref="L111:L120">(K111-I111)/I111*100</f>
        <v>19.332655535554093</v>
      </c>
      <c r="M111" s="6">
        <v>3223.79885486</v>
      </c>
      <c r="N111" s="4">
        <f aca="true" t="shared" si="41" ref="N111:N120">(M111-K111)/K111*100</f>
        <v>-3.0634885218084293</v>
      </c>
    </row>
    <row r="112" spans="1:14" ht="35.25" customHeight="1">
      <c r="A112" s="5" t="s">
        <v>5</v>
      </c>
      <c r="B112" s="6">
        <v>4113.67337803</v>
      </c>
      <c r="C112" s="6">
        <v>4648.23162604</v>
      </c>
      <c r="D112" s="4">
        <f t="shared" si="36"/>
        <v>12.994669213772026</v>
      </c>
      <c r="E112" s="6">
        <v>5634.888969969999</v>
      </c>
      <c r="F112" s="4">
        <f t="shared" si="37"/>
        <v>21.226509849522472</v>
      </c>
      <c r="G112" s="6">
        <v>6009.519409690001</v>
      </c>
      <c r="H112" s="4">
        <f t="shared" si="38"/>
        <v>6.648408543921967</v>
      </c>
      <c r="I112" s="6">
        <v>5938.625478399999</v>
      </c>
      <c r="J112" s="4">
        <f t="shared" si="39"/>
        <v>-1.179693856645003</v>
      </c>
      <c r="K112" s="6">
        <v>6363.340423559999</v>
      </c>
      <c r="L112" s="4">
        <f t="shared" si="40"/>
        <v>7.151738170806954</v>
      </c>
      <c r="M112" s="6">
        <v>5511.66232384</v>
      </c>
      <c r="N112" s="4">
        <f t="shared" si="41"/>
        <v>-13.384135423066432</v>
      </c>
    </row>
    <row r="113" spans="1:14" ht="35.25" customHeight="1">
      <c r="A113" s="5" t="s">
        <v>6</v>
      </c>
      <c r="B113" s="6">
        <v>0</v>
      </c>
      <c r="C113" s="6">
        <v>0</v>
      </c>
      <c r="D113" s="4" t="e">
        <f t="shared" si="36"/>
        <v>#DIV/0!</v>
      </c>
      <c r="E113" s="6">
        <v>0.002436</v>
      </c>
      <c r="F113" s="4" t="e">
        <f t="shared" si="37"/>
        <v>#DIV/0!</v>
      </c>
      <c r="G113" s="6">
        <v>0</v>
      </c>
      <c r="H113" s="4">
        <f t="shared" si="38"/>
        <v>-100</v>
      </c>
      <c r="I113" s="6">
        <v>0</v>
      </c>
      <c r="J113" s="4" t="e">
        <f t="shared" si="39"/>
        <v>#DIV/0!</v>
      </c>
      <c r="K113" s="6">
        <v>0</v>
      </c>
      <c r="L113" s="4" t="e">
        <f t="shared" si="40"/>
        <v>#DIV/0!</v>
      </c>
      <c r="M113" s="6">
        <v>0</v>
      </c>
      <c r="N113" s="4" t="e">
        <f t="shared" si="41"/>
        <v>#DIV/0!</v>
      </c>
    </row>
    <row r="114" spans="1:14" ht="35.25" customHeight="1">
      <c r="A114" s="5" t="s">
        <v>7</v>
      </c>
      <c r="B114" s="6">
        <v>4279.1677159500005</v>
      </c>
      <c r="C114" s="6">
        <v>4443.57503728</v>
      </c>
      <c r="D114" s="4">
        <f t="shared" si="36"/>
        <v>3.842039673210155</v>
      </c>
      <c r="E114" s="6">
        <v>5004.65429064</v>
      </c>
      <c r="F114" s="4">
        <f t="shared" si="37"/>
        <v>12.62675320328218</v>
      </c>
      <c r="G114" s="6">
        <v>5027.40367933</v>
      </c>
      <c r="H114" s="4">
        <f t="shared" si="38"/>
        <v>0.45456463861145036</v>
      </c>
      <c r="I114" s="6">
        <v>5423.69468083</v>
      </c>
      <c r="J114" s="4">
        <f t="shared" si="39"/>
        <v>7.882617485628551</v>
      </c>
      <c r="K114" s="6">
        <v>5936.634469289999</v>
      </c>
      <c r="L114" s="4">
        <f t="shared" si="40"/>
        <v>9.457386867166036</v>
      </c>
      <c r="M114" s="6">
        <v>6095.601584892</v>
      </c>
      <c r="N114" s="4">
        <f t="shared" si="41"/>
        <v>2.6777312368536696</v>
      </c>
    </row>
    <row r="115" spans="1:14" ht="35.25" customHeight="1">
      <c r="A115" s="5" t="s">
        <v>8</v>
      </c>
      <c r="B115" s="6">
        <v>52.386816049999986</v>
      </c>
      <c r="C115" s="6">
        <v>55.43103169999999</v>
      </c>
      <c r="D115" s="4">
        <f t="shared" si="36"/>
        <v>5.811033919477926</v>
      </c>
      <c r="E115" s="6">
        <v>55.86018814</v>
      </c>
      <c r="F115" s="4">
        <f t="shared" si="37"/>
        <v>0.7742169446216658</v>
      </c>
      <c r="G115" s="6">
        <v>59.81532371999999</v>
      </c>
      <c r="H115" s="4">
        <f t="shared" si="38"/>
        <v>7.080419367882189</v>
      </c>
      <c r="I115" s="6">
        <v>74.72344620999999</v>
      </c>
      <c r="J115" s="4">
        <f t="shared" si="39"/>
        <v>24.923584063150845</v>
      </c>
      <c r="K115" s="6">
        <v>54.983417010000004</v>
      </c>
      <c r="L115" s="4">
        <f t="shared" si="40"/>
        <v>-26.417450213047385</v>
      </c>
      <c r="M115" s="6">
        <v>40.196906163636</v>
      </c>
      <c r="N115" s="4">
        <f t="shared" si="41"/>
        <v>-26.892673555873646</v>
      </c>
    </row>
    <row r="116" spans="1:14" ht="30" customHeight="1">
      <c r="A116" s="5" t="s">
        <v>314</v>
      </c>
      <c r="B116" s="6">
        <v>0</v>
      </c>
      <c r="C116" s="6">
        <v>0</v>
      </c>
      <c r="D116" s="4" t="e">
        <f t="shared" si="36"/>
        <v>#DIV/0!</v>
      </c>
      <c r="E116" s="6">
        <v>0</v>
      </c>
      <c r="F116" s="4" t="e">
        <f t="shared" si="37"/>
        <v>#DIV/0!</v>
      </c>
      <c r="G116" s="6">
        <v>0</v>
      </c>
      <c r="H116" s="4" t="e">
        <f t="shared" si="38"/>
        <v>#DIV/0!</v>
      </c>
      <c r="I116" s="6">
        <v>0</v>
      </c>
      <c r="J116" s="4" t="e">
        <f t="shared" si="39"/>
        <v>#DIV/0!</v>
      </c>
      <c r="K116" s="6">
        <v>0</v>
      </c>
      <c r="L116" s="4" t="e">
        <f t="shared" si="40"/>
        <v>#DIV/0!</v>
      </c>
      <c r="M116" s="6">
        <v>0</v>
      </c>
      <c r="N116" s="4" t="e">
        <f t="shared" si="41"/>
        <v>#DIV/0!</v>
      </c>
    </row>
    <row r="117" spans="1:14" ht="35.25" customHeight="1">
      <c r="A117" s="5" t="s">
        <v>9</v>
      </c>
      <c r="B117" s="6">
        <v>0</v>
      </c>
      <c r="C117" s="6">
        <v>0</v>
      </c>
      <c r="D117" s="4" t="e">
        <f t="shared" si="36"/>
        <v>#DIV/0!</v>
      </c>
      <c r="E117" s="6">
        <v>0</v>
      </c>
      <c r="F117" s="4" t="e">
        <f t="shared" si="37"/>
        <v>#DIV/0!</v>
      </c>
      <c r="G117" s="6">
        <v>0</v>
      </c>
      <c r="H117" s="4" t="e">
        <f t="shared" si="38"/>
        <v>#DIV/0!</v>
      </c>
      <c r="I117" s="6">
        <v>0</v>
      </c>
      <c r="J117" s="4" t="e">
        <f t="shared" si="39"/>
        <v>#DIV/0!</v>
      </c>
      <c r="K117" s="6">
        <v>0</v>
      </c>
      <c r="L117" s="4" t="e">
        <f t="shared" si="40"/>
        <v>#DIV/0!</v>
      </c>
      <c r="M117" s="6">
        <v>0</v>
      </c>
      <c r="N117" s="4" t="e">
        <f t="shared" si="41"/>
        <v>#DIV/0!</v>
      </c>
    </row>
    <row r="118" spans="1:14" ht="35.25" customHeight="1">
      <c r="A118" s="5" t="s">
        <v>10</v>
      </c>
      <c r="B118" s="6">
        <v>29.00531075</v>
      </c>
      <c r="C118" s="6">
        <v>24.917082</v>
      </c>
      <c r="D118" s="4">
        <f t="shared" si="36"/>
        <v>-14.09475935368146</v>
      </c>
      <c r="E118" s="6">
        <v>17.58674523</v>
      </c>
      <c r="F118" s="4">
        <f t="shared" si="37"/>
        <v>-29.418921405002408</v>
      </c>
      <c r="G118" s="6">
        <v>19.12047618</v>
      </c>
      <c r="H118" s="4">
        <f t="shared" si="38"/>
        <v>8.720948247909558</v>
      </c>
      <c r="I118" s="6">
        <v>21.28260315</v>
      </c>
      <c r="J118" s="4">
        <f t="shared" si="39"/>
        <v>11.307913828326</v>
      </c>
      <c r="K118" s="6">
        <v>29.2773445</v>
      </c>
      <c r="L118" s="4">
        <f t="shared" si="40"/>
        <v>37.56467803140896</v>
      </c>
      <c r="M118" s="6">
        <v>28.60895815</v>
      </c>
      <c r="N118" s="4">
        <f t="shared" si="41"/>
        <v>-2.2829473144328447</v>
      </c>
    </row>
    <row r="119" spans="1:14" ht="35.25" customHeight="1">
      <c r="A119" s="5" t="s">
        <v>11</v>
      </c>
      <c r="B119" s="6">
        <v>4.12531</v>
      </c>
      <c r="C119" s="6">
        <v>4.36345376</v>
      </c>
      <c r="D119" s="4">
        <f t="shared" si="36"/>
        <v>5.772748229829997</v>
      </c>
      <c r="E119" s="6">
        <v>4.5905000000000005</v>
      </c>
      <c r="F119" s="4">
        <f t="shared" si="37"/>
        <v>5.203360743302591</v>
      </c>
      <c r="G119" s="6">
        <v>6.0791</v>
      </c>
      <c r="H119" s="4">
        <f t="shared" si="38"/>
        <v>32.427840104563764</v>
      </c>
      <c r="I119" s="6">
        <v>6.419499999999999</v>
      </c>
      <c r="J119" s="4">
        <f t="shared" si="39"/>
        <v>5.599513085818606</v>
      </c>
      <c r="K119" s="6">
        <v>6.5971055</v>
      </c>
      <c r="L119" s="4">
        <f t="shared" si="40"/>
        <v>2.7666562816418776</v>
      </c>
      <c r="M119" s="6">
        <v>5.5580505</v>
      </c>
      <c r="N119" s="4">
        <f t="shared" si="41"/>
        <v>-15.750164977655723</v>
      </c>
    </row>
    <row r="120" spans="1:14" ht="35.25" customHeight="1">
      <c r="A120" s="3" t="s">
        <v>3</v>
      </c>
      <c r="B120" s="6">
        <f>SUM(B111:B119)</f>
        <v>10201.353527800002</v>
      </c>
      <c r="C120" s="6">
        <f>SUM(C111:C119)</f>
        <v>11201.11406565</v>
      </c>
      <c r="D120" s="4">
        <f t="shared" si="36"/>
        <v>9.800273415929773</v>
      </c>
      <c r="E120" s="6">
        <f>SUM(E111:E119)</f>
        <v>13092.956134000002</v>
      </c>
      <c r="F120" s="4">
        <f t="shared" si="37"/>
        <v>16.88976701122648</v>
      </c>
      <c r="G120" s="6">
        <f>SUM(G111:G119)</f>
        <v>13719.918885650002</v>
      </c>
      <c r="H120" s="4">
        <f t="shared" si="38"/>
        <v>4.78855000531082</v>
      </c>
      <c r="I120" s="6">
        <f>SUM(I111:I119)</f>
        <v>14251.64480716</v>
      </c>
      <c r="J120" s="4">
        <f t="shared" si="39"/>
        <v>3.875576276665481</v>
      </c>
      <c r="K120" s="6">
        <f>SUM(K111:K119)</f>
        <v>15716.513461280001</v>
      </c>
      <c r="L120" s="4">
        <f t="shared" si="40"/>
        <v>10.278593621587124</v>
      </c>
      <c r="M120" s="6">
        <f>SUM(M111:M119)</f>
        <v>14905.426678405634</v>
      </c>
      <c r="N120" s="4">
        <f t="shared" si="41"/>
        <v>-5.160729731009369</v>
      </c>
    </row>
    <row r="123" spans="1:14" ht="35.25" customHeight="1">
      <c r="A123" s="244" t="s">
        <v>223</v>
      </c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</row>
    <row r="124" spans="1:14" ht="35.25" customHeight="1">
      <c r="A124" s="244" t="s">
        <v>318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</row>
    <row r="125" spans="1:14" ht="3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5.25" customHeight="1">
      <c r="A126" s="27" t="s">
        <v>59</v>
      </c>
      <c r="B126" s="215"/>
      <c r="D126" s="2" t="s">
        <v>59</v>
      </c>
      <c r="F126" s="157" t="s">
        <v>59</v>
      </c>
      <c r="H126" s="157" t="s">
        <v>59</v>
      </c>
      <c r="J126" s="157" t="s">
        <v>59</v>
      </c>
      <c r="L126" s="157" t="s">
        <v>59</v>
      </c>
      <c r="N126" s="157" t="s">
        <v>0</v>
      </c>
    </row>
    <row r="127" spans="1:14" ht="35.25" customHeight="1">
      <c r="A127" s="3" t="s">
        <v>1</v>
      </c>
      <c r="B127" s="3">
        <v>2557</v>
      </c>
      <c r="C127" s="3">
        <v>2558</v>
      </c>
      <c r="D127" s="4" t="s">
        <v>2</v>
      </c>
      <c r="E127" s="3">
        <v>2559</v>
      </c>
      <c r="F127" s="4" t="s">
        <v>2</v>
      </c>
      <c r="G127" s="3">
        <v>2560</v>
      </c>
      <c r="H127" s="4" t="s">
        <v>2</v>
      </c>
      <c r="I127" s="3">
        <v>2561</v>
      </c>
      <c r="J127" s="4" t="s">
        <v>2</v>
      </c>
      <c r="K127" s="3">
        <v>2562</v>
      </c>
      <c r="L127" s="4" t="s">
        <v>2</v>
      </c>
      <c r="M127" s="3">
        <v>2563</v>
      </c>
      <c r="N127" s="4" t="s">
        <v>2</v>
      </c>
    </row>
    <row r="128" spans="1:14" ht="35.25" customHeight="1">
      <c r="A128" s="5" t="s">
        <v>4</v>
      </c>
      <c r="B128" s="6">
        <v>2384.7615778299996</v>
      </c>
      <c r="C128" s="6">
        <v>2836.94943865</v>
      </c>
      <c r="D128" s="4">
        <f aca="true" t="shared" si="42" ref="D128:D137">(C128-B128)/B128*100</f>
        <v>18.961554271243592</v>
      </c>
      <c r="E128" s="6">
        <v>2915.43150287</v>
      </c>
      <c r="F128" s="4">
        <f aca="true" t="shared" si="43" ref="F128:F137">(E128-C128)/C128*100</f>
        <v>2.7664244963543125</v>
      </c>
      <c r="G128" s="6">
        <v>2787.87417403</v>
      </c>
      <c r="H128" s="4">
        <f aca="true" t="shared" si="44" ref="H128:H137">(G128-E128)/E128*100</f>
        <v>-4.375246981945213</v>
      </c>
      <c r="I128" s="6">
        <v>2762.14540162</v>
      </c>
      <c r="J128" s="4">
        <f aca="true" t="shared" si="45" ref="J128:J137">(I128-G128)/G128*100</f>
        <v>-0.9228814072626537</v>
      </c>
      <c r="K128" s="6">
        <v>3018.26573692</v>
      </c>
      <c r="L128" s="4">
        <f aca="true" t="shared" si="46" ref="L128:L137">(K128-I128)/I128*100</f>
        <v>9.272514587747095</v>
      </c>
      <c r="M128" s="6">
        <v>3249.4254752999987</v>
      </c>
      <c r="N128" s="4">
        <f aca="true" t="shared" si="47" ref="N128:N137">(M128-K128)/K128*100</f>
        <v>7.658694049115978</v>
      </c>
    </row>
    <row r="129" spans="1:14" ht="35.25" customHeight="1">
      <c r="A129" s="5" t="s">
        <v>5</v>
      </c>
      <c r="B129" s="6">
        <v>10944.62706373</v>
      </c>
      <c r="C129" s="6">
        <v>11367.78657007</v>
      </c>
      <c r="D129" s="4">
        <f t="shared" si="42"/>
        <v>3.8663675233149926</v>
      </c>
      <c r="E129" s="6">
        <v>8446.344818040001</v>
      </c>
      <c r="F129" s="4">
        <f t="shared" si="43"/>
        <v>-25.69930156607444</v>
      </c>
      <c r="G129" s="6">
        <v>9321.27093268</v>
      </c>
      <c r="H129" s="4">
        <f t="shared" si="44"/>
        <v>10.358635995671175</v>
      </c>
      <c r="I129" s="6">
        <v>8502.15810782</v>
      </c>
      <c r="J129" s="4">
        <f t="shared" si="45"/>
        <v>-8.78756588855521</v>
      </c>
      <c r="K129" s="6">
        <v>9087.052739539999</v>
      </c>
      <c r="L129" s="4">
        <f t="shared" si="46"/>
        <v>6.87936667729141</v>
      </c>
      <c r="M129" s="6">
        <v>8258.479862450002</v>
      </c>
      <c r="N129" s="4">
        <f t="shared" si="47"/>
        <v>-9.118169563214625</v>
      </c>
    </row>
    <row r="130" spans="1:14" ht="35.25" customHeight="1">
      <c r="A130" s="5" t="s">
        <v>6</v>
      </c>
      <c r="B130" s="6">
        <v>0</v>
      </c>
      <c r="C130" s="6">
        <v>0</v>
      </c>
      <c r="D130" s="4" t="e">
        <f t="shared" si="42"/>
        <v>#DIV/0!</v>
      </c>
      <c r="E130" s="6">
        <v>0.00065878</v>
      </c>
      <c r="F130" s="4" t="e">
        <f t="shared" si="43"/>
        <v>#DIV/0!</v>
      </c>
      <c r="G130" s="6">
        <v>0</v>
      </c>
      <c r="H130" s="4">
        <f t="shared" si="44"/>
        <v>-100</v>
      </c>
      <c r="I130" s="6">
        <v>0</v>
      </c>
      <c r="J130" s="4" t="e">
        <f t="shared" si="45"/>
        <v>#DIV/0!</v>
      </c>
      <c r="K130" s="6">
        <v>0</v>
      </c>
      <c r="L130" s="4" t="e">
        <f t="shared" si="46"/>
        <v>#DIV/0!</v>
      </c>
      <c r="M130" s="6">
        <v>0</v>
      </c>
      <c r="N130" s="4" t="e">
        <f t="shared" si="47"/>
        <v>#DIV/0!</v>
      </c>
    </row>
    <row r="131" spans="1:14" ht="35.25" customHeight="1">
      <c r="A131" s="5" t="s">
        <v>7</v>
      </c>
      <c r="B131" s="6">
        <v>2901.42432685</v>
      </c>
      <c r="C131" s="6">
        <v>2737.7778866200006</v>
      </c>
      <c r="D131" s="4">
        <f t="shared" si="42"/>
        <v>-5.64021052403824</v>
      </c>
      <c r="E131" s="6">
        <v>2889.15689467</v>
      </c>
      <c r="F131" s="4">
        <f t="shared" si="43"/>
        <v>5.529265496292268</v>
      </c>
      <c r="G131" s="6">
        <v>2643.91218976</v>
      </c>
      <c r="H131" s="4">
        <f t="shared" si="44"/>
        <v>-8.488452301169058</v>
      </c>
      <c r="I131" s="6">
        <v>2754.21572873</v>
      </c>
      <c r="J131" s="4">
        <f t="shared" si="45"/>
        <v>4.171981936359735</v>
      </c>
      <c r="K131" s="6">
        <v>2781.364998259999</v>
      </c>
      <c r="L131" s="4">
        <f t="shared" si="46"/>
        <v>0.9857350405343077</v>
      </c>
      <c r="M131" s="6">
        <v>2752.3478458259997</v>
      </c>
      <c r="N131" s="4">
        <f t="shared" si="47"/>
        <v>-1.0432702091294135</v>
      </c>
    </row>
    <row r="132" spans="1:14" ht="35.25" customHeight="1">
      <c r="A132" s="5" t="s">
        <v>8</v>
      </c>
      <c r="B132" s="6">
        <v>3327.08583881</v>
      </c>
      <c r="C132" s="6">
        <v>3403.5447496</v>
      </c>
      <c r="D132" s="4">
        <f t="shared" si="42"/>
        <v>2.2980744860297087</v>
      </c>
      <c r="E132" s="6">
        <v>3441.8136935999996</v>
      </c>
      <c r="F132" s="4">
        <f t="shared" si="43"/>
        <v>1.124384922645633</v>
      </c>
      <c r="G132" s="6">
        <v>3474.9633349100004</v>
      </c>
      <c r="H132" s="4">
        <f t="shared" si="44"/>
        <v>0.9631445586854991</v>
      </c>
      <c r="I132" s="6">
        <v>3652.46427301</v>
      </c>
      <c r="J132" s="4">
        <f t="shared" si="45"/>
        <v>5.10799455973531</v>
      </c>
      <c r="K132" s="6">
        <v>3774.9033755299997</v>
      </c>
      <c r="L132" s="4">
        <f t="shared" si="46"/>
        <v>3.35223272202188</v>
      </c>
      <c r="M132" s="6">
        <v>3608.0039322181747</v>
      </c>
      <c r="N132" s="4">
        <f t="shared" si="47"/>
        <v>-4.421290473120845</v>
      </c>
    </row>
    <row r="133" spans="1:14" ht="30" customHeight="1">
      <c r="A133" s="5" t="s">
        <v>314</v>
      </c>
      <c r="B133" s="6">
        <v>0</v>
      </c>
      <c r="C133" s="6">
        <v>0</v>
      </c>
      <c r="D133" s="4" t="e">
        <f t="shared" si="42"/>
        <v>#DIV/0!</v>
      </c>
      <c r="E133" s="6">
        <v>0</v>
      </c>
      <c r="F133" s="4" t="e">
        <f t="shared" si="43"/>
        <v>#DIV/0!</v>
      </c>
      <c r="G133" s="6">
        <v>0</v>
      </c>
      <c r="H133" s="4" t="e">
        <f t="shared" si="44"/>
        <v>#DIV/0!</v>
      </c>
      <c r="I133" s="6">
        <v>0</v>
      </c>
      <c r="J133" s="4" t="e">
        <f t="shared" si="45"/>
        <v>#DIV/0!</v>
      </c>
      <c r="K133" s="6">
        <v>0</v>
      </c>
      <c r="L133" s="4" t="e">
        <f t="shared" si="46"/>
        <v>#DIV/0!</v>
      </c>
      <c r="M133" s="6">
        <v>0</v>
      </c>
      <c r="N133" s="4" t="e">
        <f t="shared" si="47"/>
        <v>#DIV/0!</v>
      </c>
    </row>
    <row r="134" spans="1:14" ht="35.25" customHeight="1">
      <c r="A134" s="5" t="s">
        <v>9</v>
      </c>
      <c r="B134" s="6">
        <v>0</v>
      </c>
      <c r="C134" s="6">
        <v>0</v>
      </c>
      <c r="D134" s="4" t="e">
        <f t="shared" si="42"/>
        <v>#DIV/0!</v>
      </c>
      <c r="E134" s="6">
        <v>0</v>
      </c>
      <c r="F134" s="4" t="e">
        <f t="shared" si="43"/>
        <v>#DIV/0!</v>
      </c>
      <c r="G134" s="6">
        <v>0</v>
      </c>
      <c r="H134" s="4" t="e">
        <f t="shared" si="44"/>
        <v>#DIV/0!</v>
      </c>
      <c r="I134" s="6">
        <v>0</v>
      </c>
      <c r="J134" s="4" t="e">
        <f t="shared" si="45"/>
        <v>#DIV/0!</v>
      </c>
      <c r="K134" s="6">
        <v>0</v>
      </c>
      <c r="L134" s="4" t="e">
        <f t="shared" si="46"/>
        <v>#DIV/0!</v>
      </c>
      <c r="M134" s="6">
        <v>0</v>
      </c>
      <c r="N134" s="4" t="e">
        <f t="shared" si="47"/>
        <v>#DIV/0!</v>
      </c>
    </row>
    <row r="135" spans="1:14" ht="35.25" customHeight="1">
      <c r="A135" s="5" t="s">
        <v>10</v>
      </c>
      <c r="B135" s="6">
        <v>15.727064949999999</v>
      </c>
      <c r="C135" s="6">
        <v>16.25374146</v>
      </c>
      <c r="D135" s="4">
        <f t="shared" si="42"/>
        <v>3.3488544218163323</v>
      </c>
      <c r="E135" s="6">
        <v>17.294625</v>
      </c>
      <c r="F135" s="4">
        <f t="shared" si="43"/>
        <v>6.403962697213958</v>
      </c>
      <c r="G135" s="6">
        <v>17.8015875</v>
      </c>
      <c r="H135" s="4">
        <f t="shared" si="44"/>
        <v>2.9313298206812823</v>
      </c>
      <c r="I135" s="6">
        <v>19.541824000000002</v>
      </c>
      <c r="J135" s="4">
        <f t="shared" si="45"/>
        <v>9.77573769755086</v>
      </c>
      <c r="K135" s="6">
        <v>18.15908137</v>
      </c>
      <c r="L135" s="4">
        <f t="shared" si="46"/>
        <v>-7.07581150050273</v>
      </c>
      <c r="M135" s="6">
        <v>22.68498</v>
      </c>
      <c r="N135" s="4">
        <f t="shared" si="47"/>
        <v>24.923610053739193</v>
      </c>
    </row>
    <row r="136" spans="1:14" ht="35.25" customHeight="1">
      <c r="A136" s="5" t="s">
        <v>11</v>
      </c>
      <c r="B136" s="6">
        <v>1.515752</v>
      </c>
      <c r="C136" s="6">
        <v>1.64128142</v>
      </c>
      <c r="D136" s="4">
        <f t="shared" si="42"/>
        <v>8.281659532694011</v>
      </c>
      <c r="E136" s="6">
        <v>2.072</v>
      </c>
      <c r="F136" s="4">
        <f t="shared" si="43"/>
        <v>26.24282312292306</v>
      </c>
      <c r="G136" s="6">
        <v>2.3370005</v>
      </c>
      <c r="H136" s="4">
        <f t="shared" si="44"/>
        <v>12.78959942084941</v>
      </c>
      <c r="I136" s="6">
        <v>2.465101</v>
      </c>
      <c r="J136" s="4">
        <f t="shared" si="45"/>
        <v>5.481406615017857</v>
      </c>
      <c r="K136" s="6">
        <v>2.4419005</v>
      </c>
      <c r="L136" s="4">
        <f t="shared" si="46"/>
        <v>-0.9411581918955927</v>
      </c>
      <c r="M136" s="6">
        <v>2.039192</v>
      </c>
      <c r="N136" s="4">
        <f t="shared" si="47"/>
        <v>-16.4916015210284</v>
      </c>
    </row>
    <row r="137" spans="1:14" ht="35.25" customHeight="1">
      <c r="A137" s="3" t="s">
        <v>3</v>
      </c>
      <c r="B137" s="6">
        <f>SUM(B128:B136)</f>
        <v>19575.141624169995</v>
      </c>
      <c r="C137" s="6">
        <f>SUM(C128:C136)</f>
        <v>20363.953667820006</v>
      </c>
      <c r="D137" s="4">
        <f t="shared" si="42"/>
        <v>4.029662000892198</v>
      </c>
      <c r="E137" s="6">
        <f>SUM(E128:E136)</f>
        <v>17712.11419296</v>
      </c>
      <c r="F137" s="4">
        <f t="shared" si="43"/>
        <v>-13.022223081613834</v>
      </c>
      <c r="G137" s="6">
        <f>SUM(G128:G136)</f>
        <v>18248.15921938</v>
      </c>
      <c r="H137" s="4">
        <f t="shared" si="44"/>
        <v>3.02643163080474</v>
      </c>
      <c r="I137" s="6">
        <f>SUM(I128:I136)</f>
        <v>17692.99043618</v>
      </c>
      <c r="J137" s="4">
        <f t="shared" si="45"/>
        <v>-3.0423275932971685</v>
      </c>
      <c r="K137" s="6">
        <f>SUM(K128:K136)</f>
        <v>18682.18783212</v>
      </c>
      <c r="L137" s="4">
        <f t="shared" si="46"/>
        <v>5.590899964073969</v>
      </c>
      <c r="M137" s="6">
        <f>SUM(M128:M136)</f>
        <v>17892.981287794177</v>
      </c>
      <c r="N137" s="4">
        <f t="shared" si="47"/>
        <v>-4.224379668043755</v>
      </c>
    </row>
    <row r="141" spans="1:14" ht="35.25" customHeight="1">
      <c r="A141" s="244" t="s">
        <v>224</v>
      </c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</row>
    <row r="142" spans="1:14" ht="35.25" customHeight="1">
      <c r="A142" s="244" t="s">
        <v>318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</row>
    <row r="143" spans="1:14" ht="3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35.25" customHeight="1">
      <c r="A144" s="27" t="s">
        <v>59</v>
      </c>
      <c r="B144" s="215"/>
      <c r="D144" s="2" t="s">
        <v>59</v>
      </c>
      <c r="F144" s="157" t="s">
        <v>59</v>
      </c>
      <c r="H144" s="157" t="s">
        <v>59</v>
      </c>
      <c r="J144" s="157" t="s">
        <v>59</v>
      </c>
      <c r="L144" s="157" t="s">
        <v>59</v>
      </c>
      <c r="N144" s="157" t="s">
        <v>0</v>
      </c>
    </row>
    <row r="145" spans="1:14" ht="35.25" customHeight="1">
      <c r="A145" s="3" t="s">
        <v>1</v>
      </c>
      <c r="B145" s="3">
        <v>2557</v>
      </c>
      <c r="C145" s="3">
        <v>2558</v>
      </c>
      <c r="D145" s="4" t="s">
        <v>2</v>
      </c>
      <c r="E145" s="3">
        <v>2559</v>
      </c>
      <c r="F145" s="4" t="s">
        <v>2</v>
      </c>
      <c r="G145" s="3">
        <v>2560</v>
      </c>
      <c r="H145" s="4" t="s">
        <v>2</v>
      </c>
      <c r="I145" s="3">
        <v>2561</v>
      </c>
      <c r="J145" s="4" t="s">
        <v>2</v>
      </c>
      <c r="K145" s="3">
        <v>2562</v>
      </c>
      <c r="L145" s="4" t="s">
        <v>2</v>
      </c>
      <c r="M145" s="3">
        <v>2563</v>
      </c>
      <c r="N145" s="4" t="s">
        <v>2</v>
      </c>
    </row>
    <row r="146" spans="1:14" ht="35.25" customHeight="1">
      <c r="A146" s="5" t="s">
        <v>4</v>
      </c>
      <c r="B146" s="6">
        <v>1449.51056863</v>
      </c>
      <c r="C146" s="6">
        <v>1574.7078645</v>
      </c>
      <c r="D146" s="4">
        <f aca="true" t="shared" si="48" ref="D146:D155">(C146-B146)/B146*100</f>
        <v>8.637211661611383</v>
      </c>
      <c r="E146" s="6">
        <v>1113.58185095</v>
      </c>
      <c r="F146" s="4">
        <f aca="true" t="shared" si="49" ref="F146:F155">(E146-C146)/C146*100</f>
        <v>-29.283273675426543</v>
      </c>
      <c r="G146" s="6">
        <v>1194.05423022</v>
      </c>
      <c r="H146" s="4">
        <f aca="true" t="shared" si="50" ref="H146:H155">(G146-E146)/E146*100</f>
        <v>7.226444935444008</v>
      </c>
      <c r="I146" s="6">
        <v>1372.13826788</v>
      </c>
      <c r="J146" s="4">
        <f aca="true" t="shared" si="51" ref="J146:J155">(I146-G146)/G146*100</f>
        <v>14.914233638047483</v>
      </c>
      <c r="K146" s="6">
        <v>1483.6336806000002</v>
      </c>
      <c r="L146" s="4">
        <f aca="true" t="shared" si="52" ref="L146:L155">(K146-I146)/I146*100</f>
        <v>8.12566891617011</v>
      </c>
      <c r="M146" s="6">
        <v>1216.5366582399997</v>
      </c>
      <c r="N146" s="4">
        <f aca="true" t="shared" si="53" ref="N146:N155">(M146-K146)/K146*100</f>
        <v>-18.002895583496258</v>
      </c>
    </row>
    <row r="147" spans="1:14" ht="35.25" customHeight="1">
      <c r="A147" s="5" t="s">
        <v>5</v>
      </c>
      <c r="B147" s="6">
        <v>1648.9921392</v>
      </c>
      <c r="C147" s="6">
        <v>1473.2482861400001</v>
      </c>
      <c r="D147" s="4">
        <f t="shared" si="48"/>
        <v>-10.65765256741983</v>
      </c>
      <c r="E147" s="6">
        <v>1600.16525722</v>
      </c>
      <c r="F147" s="4">
        <f t="shared" si="49"/>
        <v>8.614771337187847</v>
      </c>
      <c r="G147" s="6">
        <v>1739.75099022</v>
      </c>
      <c r="H147" s="4">
        <f t="shared" si="50"/>
        <v>8.723207329379532</v>
      </c>
      <c r="I147" s="6">
        <v>1955.37874353</v>
      </c>
      <c r="J147" s="4">
        <f t="shared" si="51"/>
        <v>12.394173334123693</v>
      </c>
      <c r="K147" s="6">
        <v>2137.7453143299995</v>
      </c>
      <c r="L147" s="4">
        <f t="shared" si="52"/>
        <v>9.326406528833244</v>
      </c>
      <c r="M147" s="6">
        <v>1834.527434559999</v>
      </c>
      <c r="N147" s="4">
        <f t="shared" si="53"/>
        <v>-14.184003947403504</v>
      </c>
    </row>
    <row r="148" spans="1:14" ht="35.25" customHeight="1">
      <c r="A148" s="5" t="s">
        <v>6</v>
      </c>
      <c r="B148" s="6">
        <v>0</v>
      </c>
      <c r="C148" s="6">
        <v>0</v>
      </c>
      <c r="D148" s="4" t="e">
        <f t="shared" si="48"/>
        <v>#DIV/0!</v>
      </c>
      <c r="E148" s="6">
        <v>0.8648764999999999</v>
      </c>
      <c r="F148" s="4" t="e">
        <f t="shared" si="49"/>
        <v>#DIV/0!</v>
      </c>
      <c r="G148" s="6">
        <v>0</v>
      </c>
      <c r="H148" s="4">
        <f t="shared" si="50"/>
        <v>-100</v>
      </c>
      <c r="I148" s="6">
        <v>0</v>
      </c>
      <c r="J148" s="4" t="e">
        <f t="shared" si="51"/>
        <v>#DIV/0!</v>
      </c>
      <c r="K148" s="6">
        <v>0</v>
      </c>
      <c r="L148" s="4" t="e">
        <f t="shared" si="52"/>
        <v>#DIV/0!</v>
      </c>
      <c r="M148" s="6">
        <v>0</v>
      </c>
      <c r="N148" s="4" t="e">
        <f t="shared" si="53"/>
        <v>#DIV/0!</v>
      </c>
    </row>
    <row r="149" spans="1:14" ht="35.25" customHeight="1">
      <c r="A149" s="5" t="s">
        <v>7</v>
      </c>
      <c r="B149" s="6">
        <v>1608.70030956</v>
      </c>
      <c r="C149" s="6">
        <v>1781.3352118700002</v>
      </c>
      <c r="D149" s="4">
        <f t="shared" si="48"/>
        <v>10.731327723634116</v>
      </c>
      <c r="E149" s="6">
        <v>1765.75178531</v>
      </c>
      <c r="F149" s="4">
        <f t="shared" si="49"/>
        <v>-0.8748171852304572</v>
      </c>
      <c r="G149" s="6">
        <v>1812.75646755</v>
      </c>
      <c r="H149" s="4">
        <f t="shared" si="50"/>
        <v>2.662020938109809</v>
      </c>
      <c r="I149" s="6">
        <v>1892.77149242</v>
      </c>
      <c r="J149" s="4">
        <f t="shared" si="51"/>
        <v>4.413997484071475</v>
      </c>
      <c r="K149" s="6">
        <v>1887.00100934</v>
      </c>
      <c r="L149" s="4">
        <f t="shared" si="52"/>
        <v>-0.30486950501468124</v>
      </c>
      <c r="M149" s="6">
        <v>2185.6964972670003</v>
      </c>
      <c r="N149" s="4">
        <f t="shared" si="53"/>
        <v>15.829111190113899</v>
      </c>
    </row>
    <row r="150" spans="1:14" ht="35.25" customHeight="1">
      <c r="A150" s="5" t="s">
        <v>8</v>
      </c>
      <c r="B150" s="6">
        <v>21.555219570000002</v>
      </c>
      <c r="C150" s="6">
        <v>20.84392346</v>
      </c>
      <c r="D150" s="4">
        <f t="shared" si="48"/>
        <v>-3.299878749506994</v>
      </c>
      <c r="E150" s="6">
        <v>19.705513269999997</v>
      </c>
      <c r="F150" s="4">
        <f t="shared" si="49"/>
        <v>-5.461592642021733</v>
      </c>
      <c r="G150" s="6">
        <v>19.2210318</v>
      </c>
      <c r="H150" s="4">
        <f t="shared" si="50"/>
        <v>-2.4586087322961605</v>
      </c>
      <c r="I150" s="6">
        <v>22.68961377</v>
      </c>
      <c r="J150" s="4">
        <f t="shared" si="51"/>
        <v>18.04576365146018</v>
      </c>
      <c r="K150" s="6">
        <v>18.22625281</v>
      </c>
      <c r="L150" s="4">
        <f t="shared" si="52"/>
        <v>-19.67138359094247</v>
      </c>
      <c r="M150" s="6">
        <v>15.007747881817716</v>
      </c>
      <c r="N150" s="4">
        <f t="shared" si="53"/>
        <v>-17.65862112049944</v>
      </c>
    </row>
    <row r="151" spans="1:14" ht="30" customHeight="1">
      <c r="A151" s="5" t="s">
        <v>314</v>
      </c>
      <c r="B151" s="6">
        <v>0</v>
      </c>
      <c r="C151" s="6">
        <v>0</v>
      </c>
      <c r="D151" s="4" t="e">
        <f t="shared" si="48"/>
        <v>#DIV/0!</v>
      </c>
      <c r="E151" s="6">
        <v>0</v>
      </c>
      <c r="F151" s="4" t="e">
        <f t="shared" si="49"/>
        <v>#DIV/0!</v>
      </c>
      <c r="G151" s="6">
        <v>0</v>
      </c>
      <c r="H151" s="4" t="e">
        <f t="shared" si="50"/>
        <v>#DIV/0!</v>
      </c>
      <c r="I151" s="6">
        <v>0</v>
      </c>
      <c r="J151" s="4" t="e">
        <f t="shared" si="51"/>
        <v>#DIV/0!</v>
      </c>
      <c r="K151" s="6">
        <v>5.12611281</v>
      </c>
      <c r="L151" s="4" t="e">
        <f t="shared" si="52"/>
        <v>#DIV/0!</v>
      </c>
      <c r="M151" s="6">
        <v>0.55977202</v>
      </c>
      <c r="N151" s="4">
        <f t="shared" si="53"/>
        <v>-89.0799902236252</v>
      </c>
    </row>
    <row r="152" spans="1:14" ht="35.25" customHeight="1">
      <c r="A152" s="5" t="s">
        <v>9</v>
      </c>
      <c r="B152" s="6">
        <v>0</v>
      </c>
      <c r="C152" s="6">
        <v>0</v>
      </c>
      <c r="D152" s="4" t="e">
        <f t="shared" si="48"/>
        <v>#DIV/0!</v>
      </c>
      <c r="E152" s="6">
        <v>0</v>
      </c>
      <c r="F152" s="4" t="e">
        <f t="shared" si="49"/>
        <v>#DIV/0!</v>
      </c>
      <c r="G152" s="6">
        <v>0</v>
      </c>
      <c r="H152" s="4" t="e">
        <f t="shared" si="50"/>
        <v>#DIV/0!</v>
      </c>
      <c r="I152" s="6">
        <v>0</v>
      </c>
      <c r="J152" s="4" t="e">
        <f t="shared" si="51"/>
        <v>#DIV/0!</v>
      </c>
      <c r="K152" s="6">
        <v>0</v>
      </c>
      <c r="L152" s="4" t="e">
        <f t="shared" si="52"/>
        <v>#DIV/0!</v>
      </c>
      <c r="M152" s="6">
        <v>0</v>
      </c>
      <c r="N152" s="4" t="e">
        <f t="shared" si="53"/>
        <v>#DIV/0!</v>
      </c>
    </row>
    <row r="153" spans="1:14" ht="35.25" customHeight="1">
      <c r="A153" s="5" t="s">
        <v>10</v>
      </c>
      <c r="B153" s="6">
        <v>45.17953199999999</v>
      </c>
      <c r="C153" s="6">
        <v>35.167021999999996</v>
      </c>
      <c r="D153" s="4">
        <f t="shared" si="48"/>
        <v>-22.161606277816233</v>
      </c>
      <c r="E153" s="6">
        <v>38.42822700000001</v>
      </c>
      <c r="F153" s="4">
        <f t="shared" si="49"/>
        <v>9.273475018726383</v>
      </c>
      <c r="G153" s="6">
        <v>45.29941300000001</v>
      </c>
      <c r="H153" s="4">
        <f t="shared" si="50"/>
        <v>17.880569925851642</v>
      </c>
      <c r="I153" s="6">
        <v>48.89918604</v>
      </c>
      <c r="J153" s="4">
        <f t="shared" si="51"/>
        <v>7.9466218248788065</v>
      </c>
      <c r="K153" s="6">
        <v>51.561203500000005</v>
      </c>
      <c r="L153" s="4">
        <f t="shared" si="52"/>
        <v>5.4438891024125695</v>
      </c>
      <c r="M153" s="6">
        <v>51.460614</v>
      </c>
      <c r="N153" s="4">
        <f t="shared" si="53"/>
        <v>-0.195087571995881</v>
      </c>
    </row>
    <row r="154" spans="1:14" ht="35.25" customHeight="1">
      <c r="A154" s="5" t="s">
        <v>11</v>
      </c>
      <c r="B154" s="6">
        <v>1.70006698</v>
      </c>
      <c r="C154" s="6">
        <v>1.6349407999999999</v>
      </c>
      <c r="D154" s="4">
        <f t="shared" si="48"/>
        <v>-3.8308008311531374</v>
      </c>
      <c r="E154" s="6">
        <v>2.0631</v>
      </c>
      <c r="F154" s="4">
        <f t="shared" si="49"/>
        <v>26.18805524946225</v>
      </c>
      <c r="G154" s="6">
        <v>2.1199</v>
      </c>
      <c r="H154" s="4">
        <f t="shared" si="50"/>
        <v>2.7531384809267587</v>
      </c>
      <c r="I154" s="6">
        <v>2.5987115</v>
      </c>
      <c r="J154" s="4">
        <f t="shared" si="51"/>
        <v>22.586513514788432</v>
      </c>
      <c r="K154" s="6">
        <v>2.3749000000000002</v>
      </c>
      <c r="L154" s="4">
        <f t="shared" si="52"/>
        <v>-8.612402723426577</v>
      </c>
      <c r="M154" s="6">
        <v>1.6340999999999997</v>
      </c>
      <c r="N154" s="4">
        <f t="shared" si="53"/>
        <v>-31.192892332308748</v>
      </c>
    </row>
    <row r="155" spans="1:14" ht="35.25" customHeight="1">
      <c r="A155" s="3" t="s">
        <v>3</v>
      </c>
      <c r="B155" s="6">
        <f>SUM(B146:B154)</f>
        <v>4775.6378359400005</v>
      </c>
      <c r="C155" s="6">
        <f>SUM(C146:C154)</f>
        <v>4886.937248769999</v>
      </c>
      <c r="D155" s="4">
        <f t="shared" si="48"/>
        <v>2.3305664427145882</v>
      </c>
      <c r="E155" s="6">
        <f>SUM(E146:E154)</f>
        <v>4540.5606102500005</v>
      </c>
      <c r="F155" s="4">
        <f t="shared" si="49"/>
        <v>-7.08780614294114</v>
      </c>
      <c r="G155" s="6">
        <f>SUM(G146:G154)</f>
        <v>4813.202032789999</v>
      </c>
      <c r="H155" s="4">
        <f t="shared" si="50"/>
        <v>6.00457621740649</v>
      </c>
      <c r="I155" s="6">
        <f>SUM(I146:I154)</f>
        <v>5294.47601514</v>
      </c>
      <c r="J155" s="4">
        <f t="shared" si="51"/>
        <v>9.999039705196571</v>
      </c>
      <c r="K155" s="6">
        <f>SUM(K146:K154)</f>
        <v>5585.668473390001</v>
      </c>
      <c r="L155" s="4">
        <f t="shared" si="52"/>
        <v>5.499929689308481</v>
      </c>
      <c r="M155" s="6">
        <f>SUM(M146:M154)</f>
        <v>5305.422823968816</v>
      </c>
      <c r="N155" s="4">
        <f t="shared" si="53"/>
        <v>-5.017226689272173</v>
      </c>
    </row>
    <row r="158" spans="1:14" ht="35.25" customHeight="1">
      <c r="A158" s="244" t="s">
        <v>225</v>
      </c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</row>
    <row r="159" spans="1:14" ht="35.25" customHeight="1">
      <c r="A159" s="244" t="s">
        <v>318</v>
      </c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</row>
    <row r="160" spans="1:14" ht="35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35.25" customHeight="1">
      <c r="A161" s="27" t="s">
        <v>59</v>
      </c>
      <c r="B161" s="215"/>
      <c r="D161" s="2" t="s">
        <v>59</v>
      </c>
      <c r="F161" s="157" t="s">
        <v>59</v>
      </c>
      <c r="H161" s="157" t="s">
        <v>59</v>
      </c>
      <c r="J161" s="157" t="s">
        <v>59</v>
      </c>
      <c r="L161" s="157" t="s">
        <v>59</v>
      </c>
      <c r="N161" s="157" t="s">
        <v>0</v>
      </c>
    </row>
    <row r="162" spans="1:14" ht="35.25" customHeight="1">
      <c r="A162" s="3" t="s">
        <v>1</v>
      </c>
      <c r="B162" s="3">
        <v>2557</v>
      </c>
      <c r="C162" s="3">
        <v>2558</v>
      </c>
      <c r="D162" s="4" t="s">
        <v>2</v>
      </c>
      <c r="E162" s="3">
        <v>2559</v>
      </c>
      <c r="F162" s="4" t="s">
        <v>2</v>
      </c>
      <c r="G162" s="3">
        <v>2560</v>
      </c>
      <c r="H162" s="4" t="s">
        <v>2</v>
      </c>
      <c r="I162" s="3">
        <v>2561</v>
      </c>
      <c r="J162" s="4" t="s">
        <v>2</v>
      </c>
      <c r="K162" s="3">
        <v>2562</v>
      </c>
      <c r="L162" s="4" t="s">
        <v>2</v>
      </c>
      <c r="M162" s="3">
        <v>2563</v>
      </c>
      <c r="N162" s="4" t="s">
        <v>2</v>
      </c>
    </row>
    <row r="163" spans="1:14" ht="35.25" customHeight="1">
      <c r="A163" s="5" t="s">
        <v>4</v>
      </c>
      <c r="B163" s="6">
        <v>1716.77601589</v>
      </c>
      <c r="C163" s="6">
        <v>1772.4996504100002</v>
      </c>
      <c r="D163" s="4">
        <f aca="true" t="shared" si="54" ref="D163:D172">(C163-B163)/B163*100</f>
        <v>3.245830207565676</v>
      </c>
      <c r="E163" s="6">
        <v>1829.1417185500002</v>
      </c>
      <c r="F163" s="4">
        <f aca="true" t="shared" si="55" ref="F163:F172">(E163-C163)/C163*100</f>
        <v>3.195603910381478</v>
      </c>
      <c r="G163" s="6">
        <v>1772.3122337399998</v>
      </c>
      <c r="H163" s="4">
        <f aca="true" t="shared" si="56" ref="H163:H172">(G163-E163)/E163*100</f>
        <v>-3.1068934808971687</v>
      </c>
      <c r="I163" s="6">
        <v>1764.84165787</v>
      </c>
      <c r="J163" s="4">
        <f aca="true" t="shared" si="57" ref="J163:J172">(I163-G163)/G163*100</f>
        <v>-0.4215157875559563</v>
      </c>
      <c r="K163" s="6">
        <v>2089.4365331599997</v>
      </c>
      <c r="L163" s="4">
        <f aca="true" t="shared" si="58" ref="L163:L172">(K163-I163)/I163*100</f>
        <v>18.392294506565282</v>
      </c>
      <c r="M163" s="6">
        <v>1996.0366367599986</v>
      </c>
      <c r="N163" s="4">
        <f aca="true" t="shared" si="59" ref="N163:N172">(M163-K163)/K163*100</f>
        <v>-4.470099709549253</v>
      </c>
    </row>
    <row r="164" spans="1:14" ht="35.25" customHeight="1">
      <c r="A164" s="5" t="s">
        <v>5</v>
      </c>
      <c r="B164" s="6">
        <v>2285.5545897300003</v>
      </c>
      <c r="C164" s="6">
        <v>2085.02599935</v>
      </c>
      <c r="D164" s="4">
        <f t="shared" si="54"/>
        <v>-8.773738823875107</v>
      </c>
      <c r="E164" s="6">
        <v>2232.8261475</v>
      </c>
      <c r="F164" s="4">
        <f t="shared" si="55"/>
        <v>7.08864772890488</v>
      </c>
      <c r="G164" s="6">
        <v>2270.36100374</v>
      </c>
      <c r="H164" s="4">
        <f t="shared" si="56"/>
        <v>1.6810469674061337</v>
      </c>
      <c r="I164" s="6">
        <v>2436.90618704</v>
      </c>
      <c r="J164" s="4">
        <f t="shared" si="57"/>
        <v>7.33562561309183</v>
      </c>
      <c r="K164" s="6">
        <v>2732.3683075500003</v>
      </c>
      <c r="L164" s="4">
        <f t="shared" si="58"/>
        <v>12.124476604037216</v>
      </c>
      <c r="M164" s="6">
        <v>2313.2440434</v>
      </c>
      <c r="N164" s="4">
        <f t="shared" si="59"/>
        <v>-15.339230183276841</v>
      </c>
    </row>
    <row r="165" spans="1:14" ht="35.25" customHeight="1">
      <c r="A165" s="5" t="s">
        <v>6</v>
      </c>
      <c r="B165" s="6">
        <v>0</v>
      </c>
      <c r="C165" s="6">
        <v>0</v>
      </c>
      <c r="D165" s="4" t="e">
        <f t="shared" si="54"/>
        <v>#DIV/0!</v>
      </c>
      <c r="E165" s="6">
        <v>0.00652961</v>
      </c>
      <c r="F165" s="4" t="e">
        <f t="shared" si="55"/>
        <v>#DIV/0!</v>
      </c>
      <c r="G165" s="6">
        <v>0</v>
      </c>
      <c r="H165" s="4">
        <f t="shared" si="56"/>
        <v>-100</v>
      </c>
      <c r="I165" s="6">
        <v>0.22642624</v>
      </c>
      <c r="J165" s="4" t="e">
        <f t="shared" si="57"/>
        <v>#DIV/0!</v>
      </c>
      <c r="K165" s="6">
        <v>0</v>
      </c>
      <c r="L165" s="4">
        <f t="shared" si="58"/>
        <v>-100</v>
      </c>
      <c r="M165" s="6">
        <v>0</v>
      </c>
      <c r="N165" s="4" t="e">
        <f t="shared" si="59"/>
        <v>#DIV/0!</v>
      </c>
    </row>
    <row r="166" spans="1:14" ht="35.25" customHeight="1">
      <c r="A166" s="5" t="s">
        <v>7</v>
      </c>
      <c r="B166" s="6">
        <v>3128.85098693</v>
      </c>
      <c r="C166" s="6">
        <v>3154.20640337</v>
      </c>
      <c r="D166" s="4">
        <f t="shared" si="54"/>
        <v>0.8103746885331307</v>
      </c>
      <c r="E166" s="6">
        <v>3410.8026026800003</v>
      </c>
      <c r="F166" s="4">
        <f t="shared" si="55"/>
        <v>8.13504782172306</v>
      </c>
      <c r="G166" s="6">
        <v>3129.78353513</v>
      </c>
      <c r="H166" s="4">
        <f t="shared" si="56"/>
        <v>-8.23908916127813</v>
      </c>
      <c r="I166" s="6">
        <v>3153.7586471999994</v>
      </c>
      <c r="J166" s="4">
        <f t="shared" si="57"/>
        <v>0.7660309986582986</v>
      </c>
      <c r="K166" s="6">
        <v>3441.69369029</v>
      </c>
      <c r="L166" s="4">
        <f t="shared" si="58"/>
        <v>9.129901026054677</v>
      </c>
      <c r="M166" s="6">
        <v>3246.801379586999</v>
      </c>
      <c r="N166" s="4">
        <f t="shared" si="59"/>
        <v>-5.662686114480444</v>
      </c>
    </row>
    <row r="167" spans="1:14" ht="35.25" customHeight="1">
      <c r="A167" s="5" t="s">
        <v>8</v>
      </c>
      <c r="B167" s="6">
        <v>72.34500038</v>
      </c>
      <c r="C167" s="6">
        <v>73.15420366</v>
      </c>
      <c r="D167" s="4">
        <f t="shared" si="54"/>
        <v>1.1185337974283818</v>
      </c>
      <c r="E167" s="6">
        <v>76.02236532</v>
      </c>
      <c r="F167" s="4">
        <f t="shared" si="55"/>
        <v>3.920706557521172</v>
      </c>
      <c r="G167" s="6">
        <v>70.57993772</v>
      </c>
      <c r="H167" s="4">
        <f t="shared" si="56"/>
        <v>-7.158982198319216</v>
      </c>
      <c r="I167" s="6">
        <v>69.25581538</v>
      </c>
      <c r="J167" s="4">
        <f t="shared" si="57"/>
        <v>-1.8760605106411001</v>
      </c>
      <c r="K167" s="6">
        <v>126.95969898</v>
      </c>
      <c r="L167" s="4">
        <f t="shared" si="58"/>
        <v>83.31991080226886</v>
      </c>
      <c r="M167" s="6">
        <v>116.03927134545395</v>
      </c>
      <c r="N167" s="4">
        <f t="shared" si="59"/>
        <v>-8.60149143569279</v>
      </c>
    </row>
    <row r="168" spans="1:14" ht="30" customHeight="1">
      <c r="A168" s="5" t="s">
        <v>314</v>
      </c>
      <c r="B168" s="6">
        <v>0</v>
      </c>
      <c r="C168" s="6">
        <v>0</v>
      </c>
      <c r="D168" s="4" t="e">
        <f t="shared" si="54"/>
        <v>#DIV/0!</v>
      </c>
      <c r="E168" s="6">
        <v>0</v>
      </c>
      <c r="F168" s="4" t="e">
        <f t="shared" si="55"/>
        <v>#DIV/0!</v>
      </c>
      <c r="G168" s="6">
        <v>0</v>
      </c>
      <c r="H168" s="4" t="e">
        <f t="shared" si="56"/>
        <v>#DIV/0!</v>
      </c>
      <c r="I168" s="6">
        <v>9.7653225</v>
      </c>
      <c r="J168" s="4" t="e">
        <f t="shared" si="57"/>
        <v>#DIV/0!</v>
      </c>
      <c r="K168" s="6">
        <v>1.92668333</v>
      </c>
      <c r="L168" s="4">
        <f t="shared" si="58"/>
        <v>-80.27015154901439</v>
      </c>
      <c r="M168" s="6">
        <v>13.21809816</v>
      </c>
      <c r="N168" s="4">
        <f t="shared" si="59"/>
        <v>586.0545245907122</v>
      </c>
    </row>
    <row r="169" spans="1:14" ht="35.25" customHeight="1">
      <c r="A169" s="5" t="s">
        <v>9</v>
      </c>
      <c r="B169" s="6">
        <v>0</v>
      </c>
      <c r="C169" s="6">
        <v>0</v>
      </c>
      <c r="D169" s="4" t="e">
        <f t="shared" si="54"/>
        <v>#DIV/0!</v>
      </c>
      <c r="E169" s="6">
        <v>0</v>
      </c>
      <c r="F169" s="4" t="e">
        <f t="shared" si="55"/>
        <v>#DIV/0!</v>
      </c>
      <c r="G169" s="6">
        <v>0</v>
      </c>
      <c r="H169" s="4" t="e">
        <f t="shared" si="56"/>
        <v>#DIV/0!</v>
      </c>
      <c r="I169" s="6">
        <v>0</v>
      </c>
      <c r="J169" s="4" t="e">
        <f t="shared" si="57"/>
        <v>#DIV/0!</v>
      </c>
      <c r="K169" s="6">
        <v>0</v>
      </c>
      <c r="L169" s="4" t="e">
        <f t="shared" si="58"/>
        <v>#DIV/0!</v>
      </c>
      <c r="M169" s="6">
        <v>0</v>
      </c>
      <c r="N169" s="4" t="e">
        <f t="shared" si="59"/>
        <v>#DIV/0!</v>
      </c>
    </row>
    <row r="170" spans="1:14" ht="35.25" customHeight="1">
      <c r="A170" s="5" t="s">
        <v>10</v>
      </c>
      <c r="B170" s="6">
        <v>25.881190499999995</v>
      </c>
      <c r="C170" s="6">
        <v>47.81802164999999</v>
      </c>
      <c r="D170" s="4">
        <f t="shared" si="54"/>
        <v>84.75974530615197</v>
      </c>
      <c r="E170" s="6">
        <v>42.35444111</v>
      </c>
      <c r="F170" s="4">
        <f t="shared" si="55"/>
        <v>-11.425777042785686</v>
      </c>
      <c r="G170" s="6">
        <v>35.17418952</v>
      </c>
      <c r="H170" s="4">
        <f t="shared" si="56"/>
        <v>-16.952771425674005</v>
      </c>
      <c r="I170" s="6">
        <v>46.52354277</v>
      </c>
      <c r="J170" s="4">
        <f t="shared" si="57"/>
        <v>32.26614004438332</v>
      </c>
      <c r="K170" s="6">
        <v>49.26337649999999</v>
      </c>
      <c r="L170" s="4">
        <f t="shared" si="58"/>
        <v>5.889133902688799</v>
      </c>
      <c r="M170" s="6">
        <v>41.942845829999996</v>
      </c>
      <c r="N170" s="4">
        <f t="shared" si="59"/>
        <v>-14.8599856325317</v>
      </c>
    </row>
    <row r="171" spans="1:14" ht="35.25" customHeight="1">
      <c r="A171" s="5" t="s">
        <v>11</v>
      </c>
      <c r="B171" s="6">
        <v>4.04956583</v>
      </c>
      <c r="C171" s="6">
        <v>4.16142131</v>
      </c>
      <c r="D171" s="4">
        <f t="shared" si="54"/>
        <v>2.7621598140559187</v>
      </c>
      <c r="E171" s="6">
        <v>5.9342</v>
      </c>
      <c r="F171" s="4">
        <f t="shared" si="55"/>
        <v>42.60031748623886</v>
      </c>
      <c r="G171" s="6">
        <v>5.687702</v>
      </c>
      <c r="H171" s="4">
        <f t="shared" si="56"/>
        <v>-4.1538539314482135</v>
      </c>
      <c r="I171" s="6">
        <v>5.533504</v>
      </c>
      <c r="J171" s="4">
        <f t="shared" si="57"/>
        <v>-2.711077338440025</v>
      </c>
      <c r="K171" s="6">
        <v>5.770638999999999</v>
      </c>
      <c r="L171" s="4">
        <f t="shared" si="58"/>
        <v>4.285440111726664</v>
      </c>
      <c r="M171" s="6">
        <v>4.376108</v>
      </c>
      <c r="N171" s="4">
        <f t="shared" si="59"/>
        <v>-24.165971914028916</v>
      </c>
    </row>
    <row r="172" spans="1:14" ht="35.25" customHeight="1">
      <c r="A172" s="3" t="s">
        <v>3</v>
      </c>
      <c r="B172" s="6">
        <f>SUM(B163:B171)</f>
        <v>7233.45734926</v>
      </c>
      <c r="C172" s="6">
        <f>SUM(C163:C171)</f>
        <v>7136.86569975</v>
      </c>
      <c r="D172" s="4">
        <f t="shared" si="54"/>
        <v>-1.3353455318276202</v>
      </c>
      <c r="E172" s="6">
        <f>SUM(E163:E171)</f>
        <v>7597.088004770001</v>
      </c>
      <c r="F172" s="4">
        <f t="shared" si="55"/>
        <v>6.448521303071771</v>
      </c>
      <c r="G172" s="6">
        <f>SUM(G163:G171)</f>
        <v>7283.89860185</v>
      </c>
      <c r="H172" s="4">
        <f t="shared" si="56"/>
        <v>-4.122492759375147</v>
      </c>
      <c r="I172" s="6">
        <f>SUM(I163:I171)</f>
        <v>7486.811103</v>
      </c>
      <c r="J172" s="4">
        <f t="shared" si="57"/>
        <v>2.7857677905958673</v>
      </c>
      <c r="K172" s="6">
        <f>SUM(K163:K171)</f>
        <v>8447.418928809999</v>
      </c>
      <c r="L172" s="4">
        <f t="shared" si="58"/>
        <v>12.830667324103834</v>
      </c>
      <c r="M172" s="6">
        <f>SUM(M163:M171)</f>
        <v>7731.658383082452</v>
      </c>
      <c r="N172" s="4">
        <f t="shared" si="59"/>
        <v>-8.473127138118354</v>
      </c>
    </row>
    <row r="176" spans="1:14" ht="37.5" customHeight="1">
      <c r="A176" s="244" t="s">
        <v>226</v>
      </c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</row>
    <row r="177" spans="1:14" ht="37.5" customHeight="1">
      <c r="A177" s="244" t="s">
        <v>318</v>
      </c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</row>
    <row r="178" spans="1:14" ht="3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37.5" customHeight="1">
      <c r="A179" s="27" t="s">
        <v>59</v>
      </c>
      <c r="B179" s="215"/>
      <c r="D179" s="2" t="s">
        <v>59</v>
      </c>
      <c r="F179" s="157" t="s">
        <v>59</v>
      </c>
      <c r="H179" s="157" t="s">
        <v>59</v>
      </c>
      <c r="J179" s="157" t="s">
        <v>59</v>
      </c>
      <c r="L179" s="157" t="s">
        <v>59</v>
      </c>
      <c r="N179" s="157" t="s">
        <v>0</v>
      </c>
    </row>
    <row r="180" spans="1:14" ht="37.5" customHeight="1">
      <c r="A180" s="3" t="s">
        <v>1</v>
      </c>
      <c r="B180" s="3">
        <v>2557</v>
      </c>
      <c r="C180" s="3">
        <v>2558</v>
      </c>
      <c r="D180" s="4" t="s">
        <v>2</v>
      </c>
      <c r="E180" s="3">
        <v>2559</v>
      </c>
      <c r="F180" s="4" t="s">
        <v>2</v>
      </c>
      <c r="G180" s="3">
        <v>2560</v>
      </c>
      <c r="H180" s="4" t="s">
        <v>2</v>
      </c>
      <c r="I180" s="3">
        <v>2561</v>
      </c>
      <c r="J180" s="4" t="s">
        <v>2</v>
      </c>
      <c r="K180" s="3">
        <v>2562</v>
      </c>
      <c r="L180" s="4" t="s">
        <v>2</v>
      </c>
      <c r="M180" s="3">
        <v>2563</v>
      </c>
      <c r="N180" s="4" t="s">
        <v>2</v>
      </c>
    </row>
    <row r="181" spans="1:14" ht="37.5" customHeight="1">
      <c r="A181" s="5" t="s">
        <v>4</v>
      </c>
      <c r="B181" s="39">
        <f>B23+B41+B59+B76+B94+B111+B128+B146+B163</f>
        <v>48848.21689724001</v>
      </c>
      <c r="C181" s="39">
        <f aca="true" t="shared" si="60" ref="C181:E186">C23+C41+C59+C76+C94+C111+C128+C146+C163</f>
        <v>53544.22288217</v>
      </c>
      <c r="D181" s="4">
        <f aca="true" t="shared" si="61" ref="D181:D190">(C181-B181)/B181*100</f>
        <v>9.613464489008436</v>
      </c>
      <c r="E181" s="39">
        <f t="shared" si="60"/>
        <v>56257.31044206</v>
      </c>
      <c r="F181" s="4">
        <f aca="true" t="shared" si="62" ref="F181:F190">(E181-C181)/C181*100</f>
        <v>5.067003336401861</v>
      </c>
      <c r="G181" s="39">
        <f>G23+G41+G59+G76+G94+G111+G128+G146+G163</f>
        <v>56792.695802710005</v>
      </c>
      <c r="H181" s="4">
        <f aca="true" t="shared" si="63" ref="H181:H190">(G181-E181)/E181*100</f>
        <v>0.951672514101797</v>
      </c>
      <c r="I181" s="39">
        <f aca="true" t="shared" si="64" ref="I181:I186">I23+I41+I59+I76+I94+I111+I128+I146+I163</f>
        <v>59101.17750362</v>
      </c>
      <c r="J181" s="4">
        <f aca="true" t="shared" si="65" ref="J181:J190">(I181-G181)/G181*100</f>
        <v>4.064751053426554</v>
      </c>
      <c r="K181" s="39">
        <f>K23+K41+K59+K76+K94+K111+K128+K146+K163</f>
        <v>63393.47968229999</v>
      </c>
      <c r="L181" s="4">
        <f aca="true" t="shared" si="66" ref="L181:L190">(K181-I181)/I181*100</f>
        <v>7.262633943997288</v>
      </c>
      <c r="M181" s="39">
        <f>M23+M41+M59+M76+M94+M111+M128+M146+M163</f>
        <v>63384.33316590999</v>
      </c>
      <c r="N181" s="4">
        <f aca="true" t="shared" si="67" ref="N181:N190">(M181-K181)/K181*100</f>
        <v>-0.014428165855286047</v>
      </c>
    </row>
    <row r="182" spans="1:14" ht="37.5" customHeight="1">
      <c r="A182" s="5" t="s">
        <v>5</v>
      </c>
      <c r="B182" s="39">
        <f>B24+B42+B60+B77+B95+B112+B129+B147+B164</f>
        <v>101980.89597317002</v>
      </c>
      <c r="C182" s="39">
        <f t="shared" si="60"/>
        <v>102586.80649521</v>
      </c>
      <c r="D182" s="4">
        <f t="shared" si="61"/>
        <v>0.5941412028772406</v>
      </c>
      <c r="E182" s="39">
        <f t="shared" si="60"/>
        <v>105718.04367614</v>
      </c>
      <c r="F182" s="4">
        <f t="shared" si="62"/>
        <v>3.052280588416809</v>
      </c>
      <c r="G182" s="39">
        <f>G24+G42+G60+G77+G95+G112+G129+G147+G164</f>
        <v>118867.95568674001</v>
      </c>
      <c r="H182" s="4">
        <f t="shared" si="63"/>
        <v>12.438663782772846</v>
      </c>
      <c r="I182" s="39">
        <f t="shared" si="64"/>
        <v>133386.15856151</v>
      </c>
      <c r="J182" s="4">
        <f t="shared" si="65"/>
        <v>12.213723026440114</v>
      </c>
      <c r="K182" s="39">
        <f aca="true" t="shared" si="68" ref="K182:M189">K24+K42+K60+K77+K95+K112+K129+K147+K164</f>
        <v>132856.57348855</v>
      </c>
      <c r="L182" s="4">
        <f t="shared" si="66"/>
        <v>-0.39703150512111945</v>
      </c>
      <c r="M182" s="39">
        <f t="shared" si="68"/>
        <v>104638.67726736997</v>
      </c>
      <c r="N182" s="4">
        <f t="shared" si="67"/>
        <v>-21.239367748417756</v>
      </c>
    </row>
    <row r="183" spans="1:14" ht="37.5" customHeight="1">
      <c r="A183" s="5" t="s">
        <v>6</v>
      </c>
      <c r="B183" s="6">
        <v>0</v>
      </c>
      <c r="C183" s="39">
        <f t="shared" si="60"/>
        <v>2.7815122999999997</v>
      </c>
      <c r="D183" s="4" t="e">
        <f t="shared" si="61"/>
        <v>#DIV/0!</v>
      </c>
      <c r="E183" s="39">
        <f t="shared" si="60"/>
        <v>0.9120493299999999</v>
      </c>
      <c r="F183" s="4">
        <f t="shared" si="62"/>
        <v>-67.21030750070744</v>
      </c>
      <c r="G183" s="6">
        <v>0</v>
      </c>
      <c r="H183" s="4">
        <f t="shared" si="63"/>
        <v>-100</v>
      </c>
      <c r="I183" s="39">
        <f t="shared" si="64"/>
        <v>0.42473472</v>
      </c>
      <c r="J183" s="4" t="e">
        <f t="shared" si="65"/>
        <v>#DIV/0!</v>
      </c>
      <c r="K183" s="52">
        <f t="shared" si="68"/>
        <v>0</v>
      </c>
      <c r="L183" s="4">
        <f t="shared" si="66"/>
        <v>-100</v>
      </c>
      <c r="M183" s="52">
        <f t="shared" si="68"/>
        <v>0</v>
      </c>
      <c r="N183" s="4" t="e">
        <f t="shared" si="67"/>
        <v>#DIV/0!</v>
      </c>
    </row>
    <row r="184" spans="1:14" ht="37.5" customHeight="1">
      <c r="A184" s="5" t="s">
        <v>7</v>
      </c>
      <c r="B184" s="39">
        <f>B26+B44+B62+B79+B97+B114+B131+B149+B166</f>
        <v>56345.65849935001</v>
      </c>
      <c r="C184" s="39">
        <f t="shared" si="60"/>
        <v>60474.41259641001</v>
      </c>
      <c r="D184" s="4">
        <f t="shared" si="61"/>
        <v>7.327546091430684</v>
      </c>
      <c r="E184" s="39">
        <f t="shared" si="60"/>
        <v>64854.54449428</v>
      </c>
      <c r="F184" s="4">
        <f t="shared" si="62"/>
        <v>7.242950712232324</v>
      </c>
      <c r="G184" s="39">
        <f>G26+G44+G62+G79+G97+G114+G131+G149+G166</f>
        <v>64257.311569330006</v>
      </c>
      <c r="H184" s="4">
        <f t="shared" si="63"/>
        <v>-0.9208806099974545</v>
      </c>
      <c r="I184" s="39">
        <f t="shared" si="64"/>
        <v>68860.55636218001</v>
      </c>
      <c r="J184" s="4">
        <f t="shared" si="65"/>
        <v>7.163768107359056</v>
      </c>
      <c r="K184" s="39">
        <f t="shared" si="68"/>
        <v>73478.91456727003</v>
      </c>
      <c r="L184" s="4">
        <f t="shared" si="66"/>
        <v>6.7068267366287735</v>
      </c>
      <c r="M184" s="39">
        <f t="shared" si="68"/>
        <v>73284.96887698497</v>
      </c>
      <c r="N184" s="4">
        <f t="shared" si="67"/>
        <v>-0.263947407807029</v>
      </c>
    </row>
    <row r="185" spans="1:14" ht="37.5" customHeight="1">
      <c r="A185" s="5" t="s">
        <v>8</v>
      </c>
      <c r="B185" s="39">
        <f>B27+B45+B63+B80+B98+B115+B132+B150+B167</f>
        <v>11269.509502640001</v>
      </c>
      <c r="C185" s="39">
        <f t="shared" si="60"/>
        <v>11491.28570497</v>
      </c>
      <c r="D185" s="4">
        <f t="shared" si="61"/>
        <v>1.9679312775595506</v>
      </c>
      <c r="E185" s="39">
        <f t="shared" si="60"/>
        <v>11610.94401315</v>
      </c>
      <c r="F185" s="4">
        <f t="shared" si="62"/>
        <v>1.0412960851564896</v>
      </c>
      <c r="G185" s="39">
        <f>G27+G45+G63+G80+G98+G115+G132+G150+G167</f>
        <v>11758.75311849</v>
      </c>
      <c r="H185" s="4">
        <f t="shared" si="63"/>
        <v>1.273015399717704</v>
      </c>
      <c r="I185" s="39">
        <f t="shared" si="64"/>
        <v>12386.179251890002</v>
      </c>
      <c r="J185" s="4">
        <f t="shared" si="65"/>
        <v>5.3358219794019535</v>
      </c>
      <c r="K185" s="39">
        <f t="shared" si="68"/>
        <v>13101.01602111</v>
      </c>
      <c r="L185" s="4">
        <f t="shared" si="66"/>
        <v>5.771245148990724</v>
      </c>
      <c r="M185" s="39">
        <f t="shared" si="68"/>
        <v>12234.654347036336</v>
      </c>
      <c r="N185" s="4">
        <f t="shared" si="67"/>
        <v>-6.612935001969869</v>
      </c>
    </row>
    <row r="186" spans="1:14" ht="30" customHeight="1">
      <c r="A186" s="5" t="s">
        <v>314</v>
      </c>
      <c r="B186" s="99">
        <f>B28+B46+B64+B81+B99+B116+B133+B151+B168</f>
        <v>0</v>
      </c>
      <c r="C186" s="99">
        <f t="shared" si="60"/>
        <v>0</v>
      </c>
      <c r="D186" s="4" t="e">
        <f t="shared" si="61"/>
        <v>#DIV/0!</v>
      </c>
      <c r="E186" s="99">
        <f t="shared" si="60"/>
        <v>0</v>
      </c>
      <c r="F186" s="95" t="e">
        <f>(E186-C186)/C186*100</f>
        <v>#DIV/0!</v>
      </c>
      <c r="G186" s="99">
        <f>G28+G46+G64+G81+G99+G116+G133+G151+G168</f>
        <v>0</v>
      </c>
      <c r="H186" s="95" t="e">
        <f t="shared" si="63"/>
        <v>#DIV/0!</v>
      </c>
      <c r="I186" s="99">
        <f t="shared" si="64"/>
        <v>42.01555347</v>
      </c>
      <c r="J186" s="95" t="e">
        <f t="shared" si="65"/>
        <v>#DIV/0!</v>
      </c>
      <c r="K186" s="39">
        <f t="shared" si="68"/>
        <v>33.60770033</v>
      </c>
      <c r="L186" s="95">
        <f t="shared" si="66"/>
        <v>-20.011287358152703</v>
      </c>
      <c r="M186" s="39">
        <f t="shared" si="68"/>
        <v>60.88121901999999</v>
      </c>
      <c r="N186" s="95">
        <f t="shared" si="67"/>
        <v>81.15258831219168</v>
      </c>
    </row>
    <row r="187" spans="1:14" ht="37.5" customHeight="1">
      <c r="A187" s="5" t="s">
        <v>9</v>
      </c>
      <c r="B187" s="6">
        <v>0</v>
      </c>
      <c r="C187" s="6">
        <v>0</v>
      </c>
      <c r="D187" s="4" t="e">
        <f t="shared" si="61"/>
        <v>#DIV/0!</v>
      </c>
      <c r="E187" s="6">
        <v>0</v>
      </c>
      <c r="F187" s="4" t="e">
        <f t="shared" si="62"/>
        <v>#DIV/0!</v>
      </c>
      <c r="G187" s="6">
        <v>0</v>
      </c>
      <c r="H187" s="4" t="e">
        <f t="shared" si="63"/>
        <v>#DIV/0!</v>
      </c>
      <c r="I187" s="6">
        <v>0</v>
      </c>
      <c r="J187" s="4" t="e">
        <f t="shared" si="65"/>
        <v>#DIV/0!</v>
      </c>
      <c r="K187" s="52">
        <f t="shared" si="68"/>
        <v>0</v>
      </c>
      <c r="L187" s="4" t="e">
        <f t="shared" si="66"/>
        <v>#DIV/0!</v>
      </c>
      <c r="M187" s="52">
        <f t="shared" si="68"/>
        <v>0</v>
      </c>
      <c r="N187" s="4" t="e">
        <f t="shared" si="67"/>
        <v>#DIV/0!</v>
      </c>
    </row>
    <row r="188" spans="1:14" ht="37.5" customHeight="1">
      <c r="A188" s="5" t="s">
        <v>10</v>
      </c>
      <c r="B188" s="39">
        <f>B30+B48+B66+B83+B101+B118+B135+B153+B170</f>
        <v>1244.60063413</v>
      </c>
      <c r="C188" s="39">
        <f>C30+C48+C66+C83+C101+C118+C135+C153+C170</f>
        <v>1205.4772263099999</v>
      </c>
      <c r="D188" s="4">
        <f t="shared" si="61"/>
        <v>-3.1434507381034753</v>
      </c>
      <c r="E188" s="39">
        <f>E30+E48+E66+E83+E101+E118+E135+E153+E170</f>
        <v>1280.8507890699998</v>
      </c>
      <c r="F188" s="4">
        <f t="shared" si="62"/>
        <v>6.252591182557678</v>
      </c>
      <c r="G188" s="39">
        <f>G30+G48+G66+G83+G101+G118+G135+G153+G170</f>
        <v>1450.70612921</v>
      </c>
      <c r="H188" s="4">
        <f t="shared" si="63"/>
        <v>13.261134051635223</v>
      </c>
      <c r="I188" s="39">
        <f>I30+I48+I66+I83+I101+I118+I135+I153+I170</f>
        <v>1510.8256058</v>
      </c>
      <c r="J188" s="4">
        <f t="shared" si="65"/>
        <v>4.144152656385259</v>
      </c>
      <c r="K188" s="39">
        <f t="shared" si="68"/>
        <v>1565.7588068799998</v>
      </c>
      <c r="L188" s="4">
        <f t="shared" si="66"/>
        <v>3.635972336523388</v>
      </c>
      <c r="M188" s="39">
        <f t="shared" si="68"/>
        <v>1469.0357730100002</v>
      </c>
      <c r="N188" s="4">
        <f t="shared" si="67"/>
        <v>-6.177390377432029</v>
      </c>
    </row>
    <row r="189" spans="1:14" ht="37.5" customHeight="1">
      <c r="A189" s="5" t="s">
        <v>11</v>
      </c>
      <c r="B189" s="39">
        <f>B31+B49+B67+B84+B102+B119+B136+B154+B171</f>
        <v>30.76124397</v>
      </c>
      <c r="C189" s="39">
        <f>C31+C49+C67+C84+C102+C119+C136+C154+C171</f>
        <v>32.901410219999995</v>
      </c>
      <c r="D189" s="4">
        <f t="shared" si="61"/>
        <v>6.957346237646307</v>
      </c>
      <c r="E189" s="39">
        <f>E31+E49+E67+E84+E102+E119+E136+E154+E171</f>
        <v>42.1868</v>
      </c>
      <c r="F189" s="4">
        <f t="shared" si="62"/>
        <v>28.221859543137857</v>
      </c>
      <c r="G189" s="39">
        <f>G31+G49+G67+G84+G102+G119+G136+G154+G171</f>
        <v>45.51765640000001</v>
      </c>
      <c r="H189" s="4">
        <f t="shared" si="63"/>
        <v>7.895494325239196</v>
      </c>
      <c r="I189" s="39">
        <f>I31+I49+I67+I84+I102+I119+I136+I154+I171</f>
        <v>46.94873073</v>
      </c>
      <c r="J189" s="4">
        <f t="shared" si="65"/>
        <v>3.143998270526059</v>
      </c>
      <c r="K189" s="39">
        <f t="shared" si="68"/>
        <v>49.517556510000006</v>
      </c>
      <c r="L189" s="4">
        <f t="shared" si="66"/>
        <v>5.471555332929454</v>
      </c>
      <c r="M189" s="39">
        <f t="shared" si="68"/>
        <v>40.33604733</v>
      </c>
      <c r="N189" s="4">
        <f t="shared" si="67"/>
        <v>-18.541926999458894</v>
      </c>
    </row>
    <row r="190" spans="1:14" ht="37.5" customHeight="1">
      <c r="A190" s="3" t="s">
        <v>3</v>
      </c>
      <c r="B190" s="6">
        <f>SUM(B181:B189)</f>
        <v>219719.64275050003</v>
      </c>
      <c r="C190" s="6">
        <f>SUM(C181:C189)</f>
        <v>229337.88782758996</v>
      </c>
      <c r="D190" s="4">
        <f t="shared" si="61"/>
        <v>4.377508062859819</v>
      </c>
      <c r="E190" s="6">
        <f>SUM(E181:E189)</f>
        <v>239764.79226403005</v>
      </c>
      <c r="F190" s="4">
        <f t="shared" si="62"/>
        <v>4.546525013903833</v>
      </c>
      <c r="G190" s="6">
        <f>SUM(G181:G189)</f>
        <v>253172.93996288002</v>
      </c>
      <c r="H190" s="4">
        <f t="shared" si="63"/>
        <v>5.592208752686613</v>
      </c>
      <c r="I190" s="6">
        <f>SUM(I181:I189)</f>
        <v>275334.28630392003</v>
      </c>
      <c r="J190" s="4">
        <f t="shared" si="65"/>
        <v>8.75344195327087</v>
      </c>
      <c r="K190" s="6">
        <f>SUM(K181:K189)</f>
        <v>284478.86782294995</v>
      </c>
      <c r="L190" s="4">
        <f t="shared" si="66"/>
        <v>3.3212650853573424</v>
      </c>
      <c r="M190" s="6">
        <f>SUM(M181:M189)</f>
        <v>255112.88669666124</v>
      </c>
      <c r="N190" s="4">
        <f t="shared" si="67"/>
        <v>-10.322728486308904</v>
      </c>
    </row>
  </sheetData>
  <sheetProtection/>
  <mergeCells count="22">
    <mergeCell ref="A176:N176"/>
    <mergeCell ref="A177:N177"/>
    <mergeCell ref="A123:N123"/>
    <mergeCell ref="A124:N124"/>
    <mergeCell ref="A141:N141"/>
    <mergeCell ref="A142:N142"/>
    <mergeCell ref="A1:N1"/>
    <mergeCell ref="A2:N2"/>
    <mergeCell ref="A18:N18"/>
    <mergeCell ref="A19:N19"/>
    <mergeCell ref="A36:N36"/>
    <mergeCell ref="A37:N37"/>
    <mergeCell ref="A55:N55"/>
    <mergeCell ref="A71:N71"/>
    <mergeCell ref="A158:N158"/>
    <mergeCell ref="A159:N159"/>
    <mergeCell ref="A54:N54"/>
    <mergeCell ref="A107:N107"/>
    <mergeCell ref="A72:N72"/>
    <mergeCell ref="A89:N89"/>
    <mergeCell ref="A90:N90"/>
    <mergeCell ref="A106:N106"/>
  </mergeCells>
  <printOptions horizontalCentered="1"/>
  <pageMargins left="0.2362204724409449" right="0" top="0.2362204724409449" bottom="0.2362204724409449" header="0.31496062992125984" footer="0.2362204724409449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1"/>
  <sheetViews>
    <sheetView zoomScale="73" zoomScaleNormal="73" zoomScalePageLayoutView="0" workbookViewId="0" topLeftCell="A1">
      <selection activeCell="K236" sqref="K236"/>
    </sheetView>
  </sheetViews>
  <sheetFormatPr defaultColWidth="9.140625" defaultRowHeight="21.75"/>
  <cols>
    <col min="1" max="1" width="27.8515625" style="2" customWidth="1"/>
    <col min="2" max="2" width="16.7109375" style="2" customWidth="1"/>
    <col min="3" max="3" width="16.28125" style="2" customWidth="1"/>
    <col min="4" max="4" width="15.140625" style="2" customWidth="1"/>
    <col min="5" max="5" width="16.00390625" style="2" customWidth="1"/>
    <col min="6" max="6" width="17.7109375" style="2" customWidth="1"/>
    <col min="7" max="7" width="16.28125" style="2" customWidth="1"/>
    <col min="8" max="8" width="17.7109375" style="2" customWidth="1"/>
    <col min="9" max="9" width="16.28125" style="2" customWidth="1"/>
    <col min="10" max="10" width="17.7109375" style="2" customWidth="1"/>
    <col min="11" max="11" width="16.28125" style="2" customWidth="1"/>
    <col min="12" max="12" width="17.7109375" style="2" customWidth="1"/>
    <col min="13" max="13" width="16.28125" style="2" customWidth="1"/>
    <col min="14" max="14" width="17.7109375" style="2" customWidth="1"/>
    <col min="15" max="16384" width="9.140625" style="2" customWidth="1"/>
  </cols>
  <sheetData>
    <row r="1" spans="1:14" ht="33" customHeight="1">
      <c r="A1" s="246" t="s">
        <v>100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33" customHeight="1">
      <c r="A2" s="246" t="s">
        <v>318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33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3" customHeight="1">
      <c r="A4" s="12"/>
      <c r="B4" s="12"/>
      <c r="C4" s="12"/>
      <c r="D4" s="12" t="s">
        <v>59</v>
      </c>
      <c r="E4" s="12"/>
      <c r="F4" s="158" t="s">
        <v>59</v>
      </c>
      <c r="G4" s="12"/>
      <c r="H4" s="158" t="s">
        <v>59</v>
      </c>
      <c r="I4" s="12"/>
      <c r="J4" s="158" t="s">
        <v>59</v>
      </c>
      <c r="K4" s="12"/>
      <c r="L4" s="158" t="s">
        <v>59</v>
      </c>
      <c r="M4" s="12"/>
      <c r="N4" s="158" t="s">
        <v>0</v>
      </c>
    </row>
    <row r="5" spans="1:14" ht="33" customHeight="1">
      <c r="A5" s="7" t="s">
        <v>58</v>
      </c>
      <c r="B5" s="3">
        <v>2557</v>
      </c>
      <c r="C5" s="3">
        <v>2558</v>
      </c>
      <c r="D5" s="40" t="s">
        <v>2</v>
      </c>
      <c r="E5" s="3">
        <v>2559</v>
      </c>
      <c r="F5" s="40" t="s">
        <v>2</v>
      </c>
      <c r="G5" s="3">
        <v>2560</v>
      </c>
      <c r="H5" s="40" t="s">
        <v>2</v>
      </c>
      <c r="I5" s="3">
        <v>2561</v>
      </c>
      <c r="J5" s="40" t="s">
        <v>2</v>
      </c>
      <c r="K5" s="3">
        <v>2562</v>
      </c>
      <c r="L5" s="40" t="s">
        <v>2</v>
      </c>
      <c r="M5" s="3">
        <v>2563</v>
      </c>
      <c r="N5" s="40" t="s">
        <v>2</v>
      </c>
    </row>
    <row r="6" spans="1:14" s="163" customFormat="1" ht="33" customHeight="1">
      <c r="A6" s="160" t="s">
        <v>300</v>
      </c>
      <c r="B6" s="162">
        <f>B35</f>
        <v>10387.433343324727</v>
      </c>
      <c r="C6" s="161">
        <f>C35</f>
        <v>11679.046362377363</v>
      </c>
      <c r="D6" s="73">
        <f aca="true" t="shared" si="0" ref="D6:D18">(C6-B6)/B6*100</f>
        <v>12.43438081730426</v>
      </c>
      <c r="E6" s="161">
        <f>E35</f>
        <v>12405.152755557725</v>
      </c>
      <c r="F6" s="73">
        <f>(E6-C6)/C6*100</f>
        <v>6.2171719389643485</v>
      </c>
      <c r="G6" s="161">
        <f>G35</f>
        <v>12812.511112127637</v>
      </c>
      <c r="H6" s="73">
        <f>(G6-E6)/E6*100</f>
        <v>3.283783477695655</v>
      </c>
      <c r="I6" s="161">
        <f>I35</f>
        <v>13585.893451239997</v>
      </c>
      <c r="J6" s="73">
        <f>(I6-G6)/G6*100</f>
        <v>6.036149606772385</v>
      </c>
      <c r="K6" s="161">
        <f>K35</f>
        <v>13105.134057184461</v>
      </c>
      <c r="L6" s="73">
        <f>(K6-I6)/I6*100</f>
        <v>-3.5386660125150384</v>
      </c>
      <c r="M6" s="161">
        <f>M35</f>
        <v>11822.230741769543</v>
      </c>
      <c r="N6" s="73">
        <f>(M6-K6)/K6*100</f>
        <v>-9.78931852064198</v>
      </c>
    </row>
    <row r="7" spans="1:14" s="163" customFormat="1" ht="33" customHeight="1">
      <c r="A7" s="160" t="s">
        <v>301</v>
      </c>
      <c r="B7" s="161">
        <f>B52</f>
        <v>10619.436619607544</v>
      </c>
      <c r="C7" s="161">
        <f>C52</f>
        <v>11395.503575184453</v>
      </c>
      <c r="D7" s="73">
        <f t="shared" si="0"/>
        <v>7.3079861331249205</v>
      </c>
      <c r="E7" s="161">
        <f>E52</f>
        <v>12773.237863019092</v>
      </c>
      <c r="F7" s="73">
        <f aca="true" t="shared" si="1" ref="F7:F18">(E7-C7)/C7*100</f>
        <v>12.09015712859656</v>
      </c>
      <c r="G7" s="161">
        <f>G52</f>
        <v>11313.233643516909</v>
      </c>
      <c r="H7" s="73">
        <f aca="true" t="shared" si="2" ref="H7:H18">(G7-E7)/E7*100</f>
        <v>-11.430181095500993</v>
      </c>
      <c r="I7" s="161">
        <f>I52</f>
        <v>12144.130485720003</v>
      </c>
      <c r="J7" s="73">
        <f aca="true" t="shared" si="3" ref="J7:J18">(I7-G7)/G7*100</f>
        <v>7.344468154595591</v>
      </c>
      <c r="K7" s="161">
        <f>K52</f>
        <v>12670.012879423204</v>
      </c>
      <c r="L7" s="73">
        <f aca="true" t="shared" si="4" ref="L7:L18">(K7-I7)/I7*100</f>
        <v>4.33034208848113</v>
      </c>
      <c r="M7" s="161">
        <f>M52</f>
        <v>11811.137671613544</v>
      </c>
      <c r="N7" s="73">
        <f aca="true" t="shared" si="5" ref="N7:N18">(M7-K7)/K7*100</f>
        <v>-6.778802957686972</v>
      </c>
    </row>
    <row r="8" spans="1:14" ht="33" customHeight="1">
      <c r="A8" s="30" t="s">
        <v>227</v>
      </c>
      <c r="B8" s="41">
        <f>B69</f>
        <v>1885.5404455094547</v>
      </c>
      <c r="C8" s="41">
        <f>C69</f>
        <v>1960.238503733909</v>
      </c>
      <c r="D8" s="73">
        <f t="shared" si="0"/>
        <v>3.961625877734576</v>
      </c>
      <c r="E8" s="41">
        <f>E69</f>
        <v>2072.049817304091</v>
      </c>
      <c r="F8" s="73">
        <f t="shared" si="1"/>
        <v>5.703964765369167</v>
      </c>
      <c r="G8" s="41">
        <f>G69</f>
        <v>1938.067278908</v>
      </c>
      <c r="H8" s="73">
        <f t="shared" si="2"/>
        <v>-6.466183258586586</v>
      </c>
      <c r="I8" s="41">
        <f>I69</f>
        <v>1962.4183955400001</v>
      </c>
      <c r="J8" s="73">
        <f t="shared" si="3"/>
        <v>1.2564639472021204</v>
      </c>
      <c r="K8" s="41">
        <f>K69</f>
        <v>1981.397178805379</v>
      </c>
      <c r="L8" s="73">
        <f t="shared" si="4"/>
        <v>0.9671119730895396</v>
      </c>
      <c r="M8" s="41">
        <f>M69</f>
        <v>1981.2250390547272</v>
      </c>
      <c r="N8" s="73">
        <f t="shared" si="5"/>
        <v>-0.008687796293104075</v>
      </c>
    </row>
    <row r="9" spans="1:14" ht="33" customHeight="1">
      <c r="A9" s="30" t="s">
        <v>228</v>
      </c>
      <c r="B9" s="41">
        <f>B88</f>
        <v>603.3213209063636</v>
      </c>
      <c r="C9" s="41">
        <f>C88</f>
        <v>635.1001742654546</v>
      </c>
      <c r="D9" s="73">
        <f t="shared" si="0"/>
        <v>5.2673181367683135</v>
      </c>
      <c r="E9" s="41">
        <f>E88</f>
        <v>715.2521471717273</v>
      </c>
      <c r="F9" s="73">
        <f t="shared" si="1"/>
        <v>12.620367015168124</v>
      </c>
      <c r="G9" s="41">
        <f>G88</f>
        <v>722.3628922227272</v>
      </c>
      <c r="H9" s="73">
        <f t="shared" si="2"/>
        <v>0.9941592037321944</v>
      </c>
      <c r="I9" s="41">
        <f>I88</f>
        <v>670.09783856</v>
      </c>
      <c r="J9" s="73">
        <f t="shared" si="3"/>
        <v>-7.235290492553734</v>
      </c>
      <c r="K9" s="41">
        <f>K88</f>
        <v>688.0914958903779</v>
      </c>
      <c r="L9" s="73">
        <f t="shared" si="4"/>
        <v>2.6852283793431124</v>
      </c>
      <c r="M9" s="41">
        <f>M88</f>
        <v>619.6528033978182</v>
      </c>
      <c r="N9" s="73">
        <f t="shared" si="5"/>
        <v>-9.946161651656709</v>
      </c>
    </row>
    <row r="10" spans="1:14" ht="33" customHeight="1">
      <c r="A10" s="30" t="s">
        <v>229</v>
      </c>
      <c r="B10" s="41">
        <f>B105</f>
        <v>853.6985383952729</v>
      </c>
      <c r="C10" s="41">
        <f>C105</f>
        <v>801.9758183429091</v>
      </c>
      <c r="D10" s="73">
        <f t="shared" si="0"/>
        <v>-6.058663301636759</v>
      </c>
      <c r="E10" s="41">
        <f>E105</f>
        <v>860.4063865705456</v>
      </c>
      <c r="F10" s="73">
        <f t="shared" si="1"/>
        <v>7.285826690930568</v>
      </c>
      <c r="G10" s="41">
        <f>G105</f>
        <v>786.2137383532726</v>
      </c>
      <c r="H10" s="73">
        <f t="shared" si="2"/>
        <v>-8.62297739478598</v>
      </c>
      <c r="I10" s="41">
        <f>I105</f>
        <v>826.63572935</v>
      </c>
      <c r="J10" s="73">
        <f t="shared" si="3"/>
        <v>5.141348850172914</v>
      </c>
      <c r="K10" s="41">
        <f>K105</f>
        <v>883.490029099705</v>
      </c>
      <c r="L10" s="73">
        <f t="shared" si="4"/>
        <v>6.8777936557872525</v>
      </c>
      <c r="M10" s="41">
        <f>M105</f>
        <v>934.4281831016363</v>
      </c>
      <c r="N10" s="73">
        <f t="shared" si="5"/>
        <v>5.76556071083658</v>
      </c>
    </row>
    <row r="11" spans="1:14" ht="33" customHeight="1">
      <c r="A11" s="61" t="s">
        <v>230</v>
      </c>
      <c r="B11" s="62">
        <f>B122</f>
        <v>685.6003690745455</v>
      </c>
      <c r="C11" s="62">
        <f>C122</f>
        <v>717.1493835590909</v>
      </c>
      <c r="D11" s="63">
        <f t="shared" si="0"/>
        <v>4.6016624126284675</v>
      </c>
      <c r="E11" s="62">
        <f>E122</f>
        <v>789.4456298409091</v>
      </c>
      <c r="F11" s="63">
        <f t="shared" si="1"/>
        <v>10.081058136454663</v>
      </c>
      <c r="G11" s="62">
        <f>G122</f>
        <v>657.359930300909</v>
      </c>
      <c r="H11" s="63">
        <f t="shared" si="2"/>
        <v>-16.731449836085392</v>
      </c>
      <c r="I11" s="62">
        <f>I122</f>
        <v>742.4186732000001</v>
      </c>
      <c r="J11" s="63">
        <f t="shared" si="3"/>
        <v>12.939447474407984</v>
      </c>
      <c r="K11" s="62">
        <f>K122</f>
        <v>752.2885798957594</v>
      </c>
      <c r="L11" s="63">
        <f t="shared" si="4"/>
        <v>1.329425976480055</v>
      </c>
      <c r="M11" s="62">
        <f>M122</f>
        <v>680.0968112865454</v>
      </c>
      <c r="N11" s="63">
        <f t="shared" si="5"/>
        <v>-9.596286656274543</v>
      </c>
    </row>
    <row r="12" spans="1:14" ht="33" customHeight="1">
      <c r="A12" s="30" t="s">
        <v>231</v>
      </c>
      <c r="B12" s="41">
        <f>B139</f>
        <v>9526.905615256908</v>
      </c>
      <c r="C12" s="41">
        <f>C139</f>
        <v>9389.17995823</v>
      </c>
      <c r="D12" s="73">
        <f t="shared" si="0"/>
        <v>-1.4456494331837166</v>
      </c>
      <c r="E12" s="41">
        <f>E139</f>
        <v>10145.261661107728</v>
      </c>
      <c r="F12" s="73">
        <f t="shared" si="1"/>
        <v>8.052691568820052</v>
      </c>
      <c r="G12" s="41">
        <f>G139</f>
        <v>9427.927204334728</v>
      </c>
      <c r="H12" s="73">
        <f t="shared" si="2"/>
        <v>-7.070635344211286</v>
      </c>
      <c r="I12" s="41">
        <f>I139</f>
        <v>9533.016758499998</v>
      </c>
      <c r="J12" s="73">
        <f t="shared" si="3"/>
        <v>1.1146623418661132</v>
      </c>
      <c r="K12" s="41">
        <f>K139</f>
        <v>10631.256903836227</v>
      </c>
      <c r="L12" s="73">
        <f t="shared" si="4"/>
        <v>11.520384083632253</v>
      </c>
      <c r="M12" s="41">
        <f>M139</f>
        <v>10415.729495696458</v>
      </c>
      <c r="N12" s="73">
        <f t="shared" si="5"/>
        <v>-2.0272994067333414</v>
      </c>
    </row>
    <row r="13" spans="1:14" s="114" customFormat="1" ht="33" customHeight="1">
      <c r="A13" s="111" t="s">
        <v>304</v>
      </c>
      <c r="B13" s="112">
        <f>B156</f>
        <v>11316.837069436999</v>
      </c>
      <c r="C13" s="112">
        <f>C156</f>
        <v>10636.964576488092</v>
      </c>
      <c r="D13" s="113">
        <f t="shared" si="0"/>
        <v>-6.0076193443220625</v>
      </c>
      <c r="E13" s="112">
        <f>E156</f>
        <v>10968.889965370818</v>
      </c>
      <c r="F13" s="113">
        <f t="shared" si="1"/>
        <v>3.120489745884957</v>
      </c>
      <c r="G13" s="112">
        <f>G156</f>
        <v>11666.815537520546</v>
      </c>
      <c r="H13" s="113">
        <f t="shared" si="2"/>
        <v>6.362773027654618</v>
      </c>
      <c r="I13" s="112">
        <f>I156</f>
        <v>12225.06357178</v>
      </c>
      <c r="J13" s="113">
        <f t="shared" si="3"/>
        <v>4.784922093472076</v>
      </c>
      <c r="K13" s="112">
        <f>K156</f>
        <v>12679.437364346937</v>
      </c>
      <c r="L13" s="113">
        <f t="shared" si="4"/>
        <v>3.716739711814681</v>
      </c>
      <c r="M13" s="112">
        <f>M156</f>
        <v>11767.05544068236</v>
      </c>
      <c r="N13" s="113">
        <f t="shared" si="5"/>
        <v>-7.195760327899775</v>
      </c>
    </row>
    <row r="14" spans="1:14" s="114" customFormat="1" ht="33" customHeight="1">
      <c r="A14" s="111" t="s">
        <v>305</v>
      </c>
      <c r="B14" s="112">
        <f>B172</f>
        <v>25810.143746422367</v>
      </c>
      <c r="C14" s="112">
        <f>C172</f>
        <v>25560.25173542682</v>
      </c>
      <c r="D14" s="113">
        <f t="shared" si="0"/>
        <v>-0.9681930230635984</v>
      </c>
      <c r="E14" s="112">
        <f>E172</f>
        <v>27968.374758814818</v>
      </c>
      <c r="F14" s="113">
        <f t="shared" si="1"/>
        <v>9.421358789085438</v>
      </c>
      <c r="G14" s="112">
        <f>G172</f>
        <v>25911.975784358365</v>
      </c>
      <c r="H14" s="113">
        <f t="shared" si="2"/>
        <v>-7.352586598934699</v>
      </c>
      <c r="I14" s="112">
        <f>I172</f>
        <v>26492.15432142</v>
      </c>
      <c r="J14" s="113">
        <f t="shared" si="3"/>
        <v>2.2390362737675</v>
      </c>
      <c r="K14" s="112">
        <f>K172</f>
        <v>28027.60243849181</v>
      </c>
      <c r="L14" s="113">
        <f t="shared" si="4"/>
        <v>5.795859779626668</v>
      </c>
      <c r="M14" s="112">
        <f>M172</f>
        <v>28779.816599821996</v>
      </c>
      <c r="N14" s="113">
        <f t="shared" si="5"/>
        <v>2.6838334209319683</v>
      </c>
    </row>
    <row r="15" spans="1:14" s="163" customFormat="1" ht="33" customHeight="1">
      <c r="A15" s="160" t="s">
        <v>311</v>
      </c>
      <c r="B15" s="161">
        <f>B189</f>
        <v>19716.024886602274</v>
      </c>
      <c r="C15" s="161">
        <f>C189</f>
        <v>29818.758232958815</v>
      </c>
      <c r="D15" s="73">
        <f t="shared" si="0"/>
        <v>51.24122841426164</v>
      </c>
      <c r="E15" s="161">
        <f>E189</f>
        <v>26510.04188403645</v>
      </c>
      <c r="F15" s="73">
        <f t="shared" si="1"/>
        <v>-11.096090330365348</v>
      </c>
      <c r="G15" s="161">
        <f>G189</f>
        <v>22178.57863620709</v>
      </c>
      <c r="H15" s="73">
        <f t="shared" si="2"/>
        <v>-16.338952864641218</v>
      </c>
      <c r="I15" s="161">
        <f>I189</f>
        <v>23944.19593389</v>
      </c>
      <c r="J15" s="73">
        <f t="shared" si="3"/>
        <v>7.960912764718368</v>
      </c>
      <c r="K15" s="161">
        <f>K189</f>
        <v>25317.89287578825</v>
      </c>
      <c r="L15" s="73">
        <f t="shared" si="4"/>
        <v>5.737076933763111</v>
      </c>
      <c r="M15" s="161">
        <f>M189</f>
        <v>34098.30522225252</v>
      </c>
      <c r="N15" s="73">
        <f t="shared" si="5"/>
        <v>34.68065999623953</v>
      </c>
    </row>
    <row r="16" spans="1:14" s="115" customFormat="1" ht="33" customHeight="1">
      <c r="A16" s="64" t="s">
        <v>312</v>
      </c>
      <c r="B16" s="82">
        <f>B205</f>
        <v>16809.98746391691</v>
      </c>
      <c r="C16" s="65">
        <f>C205</f>
        <v>17293.544714959997</v>
      </c>
      <c r="D16" s="63">
        <f t="shared" si="0"/>
        <v>2.8766068510226743</v>
      </c>
      <c r="E16" s="65">
        <f>E205</f>
        <v>18274.155678512907</v>
      </c>
      <c r="F16" s="63">
        <f t="shared" si="1"/>
        <v>5.6703873018272555</v>
      </c>
      <c r="G16" s="65">
        <f>G205</f>
        <v>16075.201570627727</v>
      </c>
      <c r="H16" s="63">
        <f t="shared" si="2"/>
        <v>-12.033136559467703</v>
      </c>
      <c r="I16" s="65">
        <f>I205</f>
        <v>18051.348456890002</v>
      </c>
      <c r="J16" s="63">
        <f t="shared" si="3"/>
        <v>12.293139078722655</v>
      </c>
      <c r="K16" s="65">
        <f>K205</f>
        <v>17070.852259057327</v>
      </c>
      <c r="L16" s="63">
        <f t="shared" si="4"/>
        <v>-5.431706114223455</v>
      </c>
      <c r="M16" s="65">
        <f>M205</f>
        <v>17873.579018296907</v>
      </c>
      <c r="N16" s="63">
        <f t="shared" si="5"/>
        <v>4.702323862088815</v>
      </c>
    </row>
    <row r="17" spans="1:14" ht="33" customHeight="1">
      <c r="A17" s="30" t="s">
        <v>232</v>
      </c>
      <c r="B17" s="41">
        <f>B222</f>
        <v>378.0536404863637</v>
      </c>
      <c r="C17" s="41">
        <f>C222</f>
        <v>411.7637489963637</v>
      </c>
      <c r="D17" s="73">
        <f t="shared" si="0"/>
        <v>8.916752783184986</v>
      </c>
      <c r="E17" s="41">
        <f>E222</f>
        <v>422.09799789909084</v>
      </c>
      <c r="F17" s="73">
        <f t="shared" si="1"/>
        <v>2.509751994418143</v>
      </c>
      <c r="G17" s="41">
        <f>G222</f>
        <v>356.6085714818181</v>
      </c>
      <c r="H17" s="73">
        <f t="shared" si="2"/>
        <v>-15.515218442928747</v>
      </c>
      <c r="I17" s="41">
        <f>I222</f>
        <v>389.37499966999997</v>
      </c>
      <c r="J17" s="73">
        <f t="shared" si="3"/>
        <v>9.188345656423033</v>
      </c>
      <c r="K17" s="41">
        <f>K222</f>
        <v>403.93347632322707</v>
      </c>
      <c r="L17" s="73">
        <f t="shared" si="4"/>
        <v>3.738934617159702</v>
      </c>
      <c r="M17" s="41">
        <f>M222</f>
        <v>448.230492609</v>
      </c>
      <c r="N17" s="73">
        <f t="shared" si="5"/>
        <v>10.9664137493587</v>
      </c>
    </row>
    <row r="18" spans="1:14" ht="33" customHeight="1">
      <c r="A18" s="7" t="s">
        <v>121</v>
      </c>
      <c r="B18" s="42">
        <f>SUM(B6:B17)</f>
        <v>108592.98305893975</v>
      </c>
      <c r="C18" s="42">
        <f>SUM(C6:C17)</f>
        <v>120299.47678452327</v>
      </c>
      <c r="D18" s="73">
        <f t="shared" si="0"/>
        <v>10.780156687683704</v>
      </c>
      <c r="E18" s="42">
        <f>SUM(E6:E17)</f>
        <v>123904.36654520589</v>
      </c>
      <c r="F18" s="73">
        <f t="shared" si="1"/>
        <v>2.996596375177582</v>
      </c>
      <c r="G18" s="42">
        <f>SUM(G6:G17)</f>
        <v>113846.85589995974</v>
      </c>
      <c r="H18" s="73">
        <f t="shared" si="2"/>
        <v>-8.11715593701592</v>
      </c>
      <c r="I18" s="42">
        <f>SUM(I6:I17)</f>
        <v>120566.74861576002</v>
      </c>
      <c r="J18" s="73">
        <f t="shared" si="3"/>
        <v>5.902572067256056</v>
      </c>
      <c r="K18" s="42">
        <f>SUM(K6:K17)</f>
        <v>124211.38953814267</v>
      </c>
      <c r="L18" s="73">
        <f t="shared" si="4"/>
        <v>3.0229237863898364</v>
      </c>
      <c r="M18" s="42">
        <f>SUM(M6:M17)</f>
        <v>131231.48751958305</v>
      </c>
      <c r="N18" s="73">
        <f t="shared" si="5"/>
        <v>5.651734520919002</v>
      </c>
    </row>
    <row r="19" ht="33" customHeight="1">
      <c r="A19" s="12"/>
    </row>
    <row r="20" ht="33" customHeight="1"/>
    <row r="21" spans="1:14" ht="33" customHeight="1">
      <c r="A21" s="246" t="s">
        <v>234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</row>
    <row r="22" spans="1:14" ht="33" customHeight="1">
      <c r="A22" s="246" t="s">
        <v>318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</row>
    <row r="23" spans="1:14" ht="3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33" customHeight="1">
      <c r="A24" s="12"/>
      <c r="B24" s="12"/>
      <c r="C24" s="12"/>
      <c r="D24" s="12" t="s">
        <v>59</v>
      </c>
      <c r="E24" s="12"/>
      <c r="F24" s="158" t="s">
        <v>59</v>
      </c>
      <c r="G24" s="12"/>
      <c r="H24" s="158" t="s">
        <v>59</v>
      </c>
      <c r="I24" s="12"/>
      <c r="J24" s="158" t="s">
        <v>59</v>
      </c>
      <c r="K24" s="12"/>
      <c r="L24" s="158" t="s">
        <v>59</v>
      </c>
      <c r="M24" s="12"/>
      <c r="N24" s="158" t="s">
        <v>0</v>
      </c>
    </row>
    <row r="25" spans="1:14" ht="33" customHeight="1">
      <c r="A25" s="3" t="s">
        <v>1</v>
      </c>
      <c r="B25" s="3">
        <v>2557</v>
      </c>
      <c r="C25" s="3">
        <v>2558</v>
      </c>
      <c r="D25" s="4" t="s">
        <v>2</v>
      </c>
      <c r="E25" s="3">
        <v>2559</v>
      </c>
      <c r="F25" s="4" t="s">
        <v>2</v>
      </c>
      <c r="G25" s="3">
        <v>2560</v>
      </c>
      <c r="H25" s="4" t="s">
        <v>2</v>
      </c>
      <c r="I25" s="3">
        <v>2561</v>
      </c>
      <c r="J25" s="4" t="s">
        <v>2</v>
      </c>
      <c r="K25" s="3">
        <v>2562</v>
      </c>
      <c r="L25" s="4" t="s">
        <v>2</v>
      </c>
      <c r="M25" s="3">
        <v>2563</v>
      </c>
      <c r="N25" s="4" t="s">
        <v>2</v>
      </c>
    </row>
    <row r="26" spans="1:14" ht="33" customHeight="1">
      <c r="A26" s="43" t="s">
        <v>4</v>
      </c>
      <c r="B26" s="44">
        <v>2269.9359944999997</v>
      </c>
      <c r="C26" s="44">
        <v>2494.08809284</v>
      </c>
      <c r="D26" s="4">
        <f aca="true" t="shared" si="6" ref="D26:D35">(C26-B26)/B26*100</f>
        <v>9.874820210046261</v>
      </c>
      <c r="E26" s="44">
        <v>2491.5128732</v>
      </c>
      <c r="F26" s="4">
        <f aca="true" t="shared" si="7" ref="F26:F35">(E26-C26)/C26*100</f>
        <v>-0.10325295435206368</v>
      </c>
      <c r="G26" s="44">
        <v>2455.931564</v>
      </c>
      <c r="H26" s="4">
        <f aca="true" t="shared" si="8" ref="H26:H35">(G26-E26)/E26*100</f>
        <v>-1.428100556201447</v>
      </c>
      <c r="I26" s="44">
        <v>2419.26423441</v>
      </c>
      <c r="J26" s="4">
        <f aca="true" t="shared" si="9" ref="J26:J35">(I26-G26)/G26*100</f>
        <v>-1.49301104833229</v>
      </c>
      <c r="K26" s="44">
        <v>2772.6477037524014</v>
      </c>
      <c r="L26" s="4">
        <f aca="true" t="shared" si="10" ref="L26:L35">(K26-I26)/I26*100</f>
        <v>14.60706376410277</v>
      </c>
      <c r="M26" s="44">
        <v>2644.128935509999</v>
      </c>
      <c r="N26" s="4">
        <f aca="true" t="shared" si="11" ref="N26:N35">(M26-K26)/K26*100</f>
        <v>-4.635236134344434</v>
      </c>
    </row>
    <row r="27" spans="1:14" ht="33" customHeight="1">
      <c r="A27" s="43" t="s">
        <v>5</v>
      </c>
      <c r="B27" s="44">
        <v>4341.13281412</v>
      </c>
      <c r="C27" s="44">
        <v>5246.81338245</v>
      </c>
      <c r="D27" s="4">
        <f t="shared" si="6"/>
        <v>20.862770320783017</v>
      </c>
      <c r="E27" s="44">
        <v>5766.59137629</v>
      </c>
      <c r="F27" s="4">
        <f t="shared" si="7"/>
        <v>9.90654623963945</v>
      </c>
      <c r="G27" s="44">
        <v>5898.43790938</v>
      </c>
      <c r="H27" s="4">
        <f t="shared" si="8"/>
        <v>2.2863859165069673</v>
      </c>
      <c r="I27" s="44">
        <v>6293.60289044</v>
      </c>
      <c r="J27" s="4">
        <f t="shared" si="9"/>
        <v>6.699485306636668</v>
      </c>
      <c r="K27" s="44">
        <v>5577.77777486</v>
      </c>
      <c r="L27" s="4">
        <f t="shared" si="10"/>
        <v>-11.37385259351746</v>
      </c>
      <c r="M27" s="44">
        <v>4425.3711896899995</v>
      </c>
      <c r="N27" s="4">
        <f t="shared" si="11"/>
        <v>-20.660675840548805</v>
      </c>
    </row>
    <row r="28" spans="1:14" ht="33" customHeight="1">
      <c r="A28" s="43" t="s">
        <v>6</v>
      </c>
      <c r="B28" s="41">
        <v>0</v>
      </c>
      <c r="C28" s="41">
        <v>0</v>
      </c>
      <c r="D28" s="4" t="e">
        <f t="shared" si="6"/>
        <v>#DIV/0!</v>
      </c>
      <c r="E28" s="41">
        <v>3.02681637</v>
      </c>
      <c r="F28" s="4" t="e">
        <f t="shared" si="7"/>
        <v>#DIV/0!</v>
      </c>
      <c r="G28" s="41">
        <v>0</v>
      </c>
      <c r="H28" s="4">
        <f t="shared" si="8"/>
        <v>-100</v>
      </c>
      <c r="I28" s="41">
        <v>0</v>
      </c>
      <c r="J28" s="4" t="e">
        <f t="shared" si="9"/>
        <v>#DIV/0!</v>
      </c>
      <c r="K28" s="41">
        <v>0</v>
      </c>
      <c r="L28" s="4" t="e">
        <f t="shared" si="10"/>
        <v>#DIV/0!</v>
      </c>
      <c r="M28" s="41">
        <v>0</v>
      </c>
      <c r="N28" s="4" t="e">
        <f t="shared" si="11"/>
        <v>#DIV/0!</v>
      </c>
    </row>
    <row r="29" spans="1:14" ht="33" customHeight="1">
      <c r="A29" s="43" t="s">
        <v>7</v>
      </c>
      <c r="B29" s="44">
        <v>3366.325180982</v>
      </c>
      <c r="C29" s="44">
        <v>3497.086529401</v>
      </c>
      <c r="D29" s="4">
        <f t="shared" si="6"/>
        <v>3.8843944476230123</v>
      </c>
      <c r="E29" s="44">
        <v>3630.6896856749995</v>
      </c>
      <c r="F29" s="4">
        <f t="shared" si="7"/>
        <v>3.8204132254309355</v>
      </c>
      <c r="G29" s="44">
        <v>3890.2052405239997</v>
      </c>
      <c r="H29" s="4">
        <f t="shared" si="8"/>
        <v>7.147830779174738</v>
      </c>
      <c r="I29" s="44">
        <v>4316.53874601</v>
      </c>
      <c r="J29" s="4">
        <f t="shared" si="9"/>
        <v>10.95915200167111</v>
      </c>
      <c r="K29" s="44">
        <v>4057.82551172</v>
      </c>
      <c r="L29" s="4">
        <f t="shared" si="10"/>
        <v>-5.9935343920900035</v>
      </c>
      <c r="M29" s="44">
        <v>4197.270842774999</v>
      </c>
      <c r="N29" s="4">
        <f t="shared" si="11"/>
        <v>3.4364545900814814</v>
      </c>
    </row>
    <row r="30" spans="1:14" ht="33" customHeight="1">
      <c r="A30" s="43" t="s">
        <v>8</v>
      </c>
      <c r="B30" s="44">
        <v>308.27636503272726</v>
      </c>
      <c r="C30" s="44">
        <v>331.9842269263636</v>
      </c>
      <c r="D30" s="4">
        <f t="shared" si="6"/>
        <v>7.69045719451099</v>
      </c>
      <c r="E30" s="44">
        <v>393.51612881272723</v>
      </c>
      <c r="F30" s="4">
        <f t="shared" si="7"/>
        <v>18.534585951883745</v>
      </c>
      <c r="G30" s="44">
        <v>457.44096198363644</v>
      </c>
      <c r="H30" s="4">
        <f t="shared" si="8"/>
        <v>16.244526841574718</v>
      </c>
      <c r="I30" s="44">
        <v>434.65705158000003</v>
      </c>
      <c r="J30" s="4">
        <f t="shared" si="9"/>
        <v>-4.9807324435566045</v>
      </c>
      <c r="K30" s="44">
        <v>549.4468676500027</v>
      </c>
      <c r="L30" s="4">
        <f t="shared" si="10"/>
        <v>26.409284205268484</v>
      </c>
      <c r="M30" s="44">
        <v>418.1289004545453</v>
      </c>
      <c r="N30" s="4">
        <f t="shared" si="11"/>
        <v>-23.90003018073566</v>
      </c>
    </row>
    <row r="31" spans="1:14" ht="30" customHeight="1">
      <c r="A31" s="5" t="s">
        <v>314</v>
      </c>
      <c r="B31" s="6">
        <v>0</v>
      </c>
      <c r="C31" s="6">
        <v>0</v>
      </c>
      <c r="D31" s="4" t="e">
        <f t="shared" si="6"/>
        <v>#DIV/0!</v>
      </c>
      <c r="E31" s="6">
        <v>0</v>
      </c>
      <c r="F31" s="4" t="e">
        <f t="shared" si="7"/>
        <v>#DIV/0!</v>
      </c>
      <c r="G31" s="6">
        <v>0</v>
      </c>
      <c r="H31" s="4" t="e">
        <f t="shared" si="8"/>
        <v>#DIV/0!</v>
      </c>
      <c r="I31" s="6">
        <v>0</v>
      </c>
      <c r="J31" s="4" t="e">
        <f t="shared" si="9"/>
        <v>#DIV/0!</v>
      </c>
      <c r="K31" s="6">
        <v>0</v>
      </c>
      <c r="L31" s="4" t="e">
        <f t="shared" si="10"/>
        <v>#DIV/0!</v>
      </c>
      <c r="M31" s="6">
        <v>0</v>
      </c>
      <c r="N31" s="4" t="e">
        <f t="shared" si="11"/>
        <v>#DIV/0!</v>
      </c>
    </row>
    <row r="32" spans="1:14" ht="33" customHeight="1">
      <c r="A32" s="43" t="s">
        <v>9</v>
      </c>
      <c r="B32" s="41">
        <v>0</v>
      </c>
      <c r="C32" s="41">
        <v>0</v>
      </c>
      <c r="D32" s="4" t="e">
        <f t="shared" si="6"/>
        <v>#DIV/0!</v>
      </c>
      <c r="E32" s="41">
        <v>0</v>
      </c>
      <c r="F32" s="4" t="e">
        <f t="shared" si="7"/>
        <v>#DIV/0!</v>
      </c>
      <c r="G32" s="41">
        <v>0</v>
      </c>
      <c r="H32" s="4" t="e">
        <f t="shared" si="8"/>
        <v>#DIV/0!</v>
      </c>
      <c r="I32" s="41">
        <v>0</v>
      </c>
      <c r="J32" s="4" t="e">
        <f t="shared" si="9"/>
        <v>#DIV/0!</v>
      </c>
      <c r="K32" s="41">
        <v>0</v>
      </c>
      <c r="L32" s="4" t="e">
        <f t="shared" si="10"/>
        <v>#DIV/0!</v>
      </c>
      <c r="M32" s="41">
        <v>0</v>
      </c>
      <c r="N32" s="4" t="e">
        <f t="shared" si="11"/>
        <v>#DIV/0!</v>
      </c>
    </row>
    <row r="33" spans="1:14" ht="33" customHeight="1">
      <c r="A33" s="43" t="s">
        <v>10</v>
      </c>
      <c r="B33" s="41">
        <v>99.23026920999999</v>
      </c>
      <c r="C33" s="41">
        <v>106.40370815000001</v>
      </c>
      <c r="D33" s="4">
        <f t="shared" si="6"/>
        <v>7.229083420925677</v>
      </c>
      <c r="E33" s="41">
        <v>116.18567521</v>
      </c>
      <c r="F33" s="4">
        <f t="shared" si="7"/>
        <v>9.193257669375674</v>
      </c>
      <c r="G33" s="41">
        <v>107.23951074000001</v>
      </c>
      <c r="H33" s="4">
        <f t="shared" si="8"/>
        <v>-7.699885940181718</v>
      </c>
      <c r="I33" s="41">
        <v>118.34189330000001</v>
      </c>
      <c r="J33" s="4">
        <f t="shared" si="9"/>
        <v>10.352884383179902</v>
      </c>
      <c r="K33" s="41">
        <v>144.01178020205595</v>
      </c>
      <c r="L33" s="4">
        <f t="shared" si="10"/>
        <v>21.69129307149249</v>
      </c>
      <c r="M33" s="41">
        <v>134.49176590000002</v>
      </c>
      <c r="N33" s="4">
        <f t="shared" si="11"/>
        <v>-6.610580251628622</v>
      </c>
    </row>
    <row r="34" spans="1:14" ht="33" customHeight="1">
      <c r="A34" s="43" t="s">
        <v>11</v>
      </c>
      <c r="B34" s="44">
        <v>2.5327194800000004</v>
      </c>
      <c r="C34" s="44">
        <v>2.67042261</v>
      </c>
      <c r="D34" s="4">
        <f t="shared" si="6"/>
        <v>5.436967302829753</v>
      </c>
      <c r="E34" s="44">
        <v>3.6302000000000003</v>
      </c>
      <c r="F34" s="4">
        <f t="shared" si="7"/>
        <v>35.94102994806504</v>
      </c>
      <c r="G34" s="44">
        <v>3.2559255</v>
      </c>
      <c r="H34" s="4">
        <f t="shared" si="8"/>
        <v>-10.310024241088653</v>
      </c>
      <c r="I34" s="44">
        <v>3.4886355000000004</v>
      </c>
      <c r="J34" s="4">
        <f t="shared" si="9"/>
        <v>7.147276557771375</v>
      </c>
      <c r="K34" s="44">
        <v>3.424419</v>
      </c>
      <c r="L34" s="4">
        <f t="shared" si="10"/>
        <v>-1.8407340061752098</v>
      </c>
      <c r="M34" s="44">
        <v>2.8391074400000007</v>
      </c>
      <c r="N34" s="4">
        <f t="shared" si="11"/>
        <v>-17.092288064048216</v>
      </c>
    </row>
    <row r="35" spans="1:14" ht="33" customHeight="1">
      <c r="A35" s="7" t="s">
        <v>3</v>
      </c>
      <c r="B35" s="44">
        <f>SUM(B26:B34)</f>
        <v>10387.433343324727</v>
      </c>
      <c r="C35" s="44">
        <f>SUM(C26:C34)</f>
        <v>11679.046362377363</v>
      </c>
      <c r="D35" s="4">
        <f t="shared" si="6"/>
        <v>12.43438081730426</v>
      </c>
      <c r="E35" s="44">
        <f>SUM(E26:E34)</f>
        <v>12405.152755557725</v>
      </c>
      <c r="F35" s="4">
        <f t="shared" si="7"/>
        <v>6.2171719389643485</v>
      </c>
      <c r="G35" s="44">
        <f>SUM(G26:G34)</f>
        <v>12812.511112127637</v>
      </c>
      <c r="H35" s="4">
        <f t="shared" si="8"/>
        <v>3.283783477695655</v>
      </c>
      <c r="I35" s="44">
        <f>SUM(I26:I34)</f>
        <v>13585.893451239997</v>
      </c>
      <c r="J35" s="4">
        <f t="shared" si="9"/>
        <v>6.036149606772385</v>
      </c>
      <c r="K35" s="44">
        <f>SUM(K26:K34)</f>
        <v>13105.134057184461</v>
      </c>
      <c r="L35" s="4">
        <f t="shared" si="10"/>
        <v>-3.5386660125150384</v>
      </c>
      <c r="M35" s="44">
        <f>SUM(M26:M34)</f>
        <v>11822.230741769543</v>
      </c>
      <c r="N35" s="4">
        <f t="shared" si="11"/>
        <v>-9.78931852064198</v>
      </c>
    </row>
    <row r="36" ht="33" customHeight="1">
      <c r="A36" s="12"/>
    </row>
    <row r="37" ht="33" customHeight="1">
      <c r="A37" s="12"/>
    </row>
    <row r="38" spans="1:14" ht="33" customHeight="1">
      <c r="A38" s="246" t="s">
        <v>235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</row>
    <row r="39" spans="1:14" ht="33" customHeight="1">
      <c r="A39" s="246" t="s">
        <v>318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</row>
    <row r="40" spans="1:14" ht="33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33" customHeight="1">
      <c r="A41" s="12"/>
      <c r="B41" s="12"/>
      <c r="C41" s="12"/>
      <c r="D41" s="12" t="s">
        <v>59</v>
      </c>
      <c r="E41" s="12"/>
      <c r="F41" s="158" t="s">
        <v>59</v>
      </c>
      <c r="G41" s="12"/>
      <c r="H41" s="158" t="s">
        <v>59</v>
      </c>
      <c r="I41" s="12"/>
      <c r="J41" s="158" t="s">
        <v>59</v>
      </c>
      <c r="K41" s="12"/>
      <c r="L41" s="158" t="s">
        <v>59</v>
      </c>
      <c r="M41" s="12"/>
      <c r="N41" s="158" t="s">
        <v>0</v>
      </c>
    </row>
    <row r="42" spans="1:14" ht="33" customHeight="1">
      <c r="A42" s="3" t="s">
        <v>1</v>
      </c>
      <c r="B42" s="3">
        <v>2557</v>
      </c>
      <c r="C42" s="3">
        <v>2558</v>
      </c>
      <c r="D42" s="4" t="s">
        <v>2</v>
      </c>
      <c r="E42" s="3">
        <v>2559</v>
      </c>
      <c r="F42" s="4" t="s">
        <v>2</v>
      </c>
      <c r="G42" s="3">
        <v>2560</v>
      </c>
      <c r="H42" s="4" t="s">
        <v>2</v>
      </c>
      <c r="I42" s="3">
        <v>2561</v>
      </c>
      <c r="J42" s="4" t="s">
        <v>2</v>
      </c>
      <c r="K42" s="3">
        <v>2562</v>
      </c>
      <c r="L42" s="4" t="s">
        <v>2</v>
      </c>
      <c r="M42" s="3">
        <v>2563</v>
      </c>
      <c r="N42" s="4" t="s">
        <v>2</v>
      </c>
    </row>
    <row r="43" spans="1:14" ht="33" customHeight="1">
      <c r="A43" s="43" t="s">
        <v>4</v>
      </c>
      <c r="B43" s="44">
        <v>1673.3818631499998</v>
      </c>
      <c r="C43" s="44">
        <v>1705.1954237999998</v>
      </c>
      <c r="D43" s="4">
        <f aca="true" t="shared" si="12" ref="D43:D52">(C43-B43)/B43*100</f>
        <v>1.9011536667496598</v>
      </c>
      <c r="E43" s="44">
        <v>1890.3080395599995</v>
      </c>
      <c r="F43" s="4">
        <f aca="true" t="shared" si="13" ref="F43:F52">(E43-C43)/C43*100</f>
        <v>10.855800641751623</v>
      </c>
      <c r="G43" s="44">
        <v>1880.3982929</v>
      </c>
      <c r="H43" s="4">
        <f aca="true" t="shared" si="14" ref="H43:H52">(G43-E43)/E43*100</f>
        <v>-0.5242397774653866</v>
      </c>
      <c r="I43" s="44">
        <v>1806.66068271</v>
      </c>
      <c r="J43" s="4">
        <f aca="true" t="shared" si="15" ref="J43:J52">(I43-G43)/G43*100</f>
        <v>-3.9213825320102718</v>
      </c>
      <c r="K43" s="44">
        <v>1869.1939045411368</v>
      </c>
      <c r="L43" s="4">
        <f aca="true" t="shared" si="16" ref="L43:L52">(K43-I43)/I43*100</f>
        <v>3.461259905060685</v>
      </c>
      <c r="M43" s="44">
        <v>1761.3433537699993</v>
      </c>
      <c r="N43" s="4">
        <f aca="true" t="shared" si="17" ref="N43:N52">(M43-K43)/K43*100</f>
        <v>-5.769896344574985</v>
      </c>
    </row>
    <row r="44" spans="1:14" ht="33" customHeight="1">
      <c r="A44" s="43" t="s">
        <v>5</v>
      </c>
      <c r="B44" s="44">
        <v>6242.047552870001</v>
      </c>
      <c r="C44" s="44">
        <v>6385.734489889999</v>
      </c>
      <c r="D44" s="4">
        <f t="shared" si="12"/>
        <v>2.301919935773851</v>
      </c>
      <c r="E44" s="44">
        <v>7391.565743260001</v>
      </c>
      <c r="F44" s="4">
        <f t="shared" si="13"/>
        <v>15.751222587823696</v>
      </c>
      <c r="G44" s="44">
        <v>5817.44069075</v>
      </c>
      <c r="H44" s="4">
        <f t="shared" si="14"/>
        <v>-21.29623285763733</v>
      </c>
      <c r="I44" s="44">
        <v>6367.908700440001</v>
      </c>
      <c r="J44" s="4">
        <f t="shared" si="15"/>
        <v>9.462374245865037</v>
      </c>
      <c r="K44" s="44">
        <v>7072.821162820001</v>
      </c>
      <c r="L44" s="4">
        <f t="shared" si="16"/>
        <v>11.069763960832114</v>
      </c>
      <c r="M44" s="44">
        <v>6535.25905984</v>
      </c>
      <c r="N44" s="4">
        <f t="shared" si="17"/>
        <v>-7.600391563776926</v>
      </c>
    </row>
    <row r="45" spans="1:14" ht="33" customHeight="1">
      <c r="A45" s="43" t="s">
        <v>6</v>
      </c>
      <c r="B45" s="41">
        <v>0</v>
      </c>
      <c r="C45" s="41">
        <v>0</v>
      </c>
      <c r="D45" s="4" t="e">
        <f t="shared" si="12"/>
        <v>#DIV/0!</v>
      </c>
      <c r="E45" s="41">
        <v>3.77E-05</v>
      </c>
      <c r="F45" s="4" t="e">
        <f t="shared" si="13"/>
        <v>#DIV/0!</v>
      </c>
      <c r="G45" s="41">
        <v>0</v>
      </c>
      <c r="H45" s="4">
        <f t="shared" si="14"/>
        <v>-100</v>
      </c>
      <c r="I45" s="41">
        <v>0</v>
      </c>
      <c r="J45" s="4" t="e">
        <f t="shared" si="15"/>
        <v>#DIV/0!</v>
      </c>
      <c r="K45" s="41">
        <v>0</v>
      </c>
      <c r="L45" s="4" t="e">
        <f t="shared" si="16"/>
        <v>#DIV/0!</v>
      </c>
      <c r="M45" s="41">
        <v>0</v>
      </c>
      <c r="N45" s="4" t="e">
        <f t="shared" si="17"/>
        <v>#DIV/0!</v>
      </c>
    </row>
    <row r="46" spans="1:14" ht="33" customHeight="1">
      <c r="A46" s="43" t="s">
        <v>7</v>
      </c>
      <c r="B46" s="44">
        <v>2659.1256834729993</v>
      </c>
      <c r="C46" s="44">
        <v>3268.6618921189997</v>
      </c>
      <c r="D46" s="4">
        <f t="shared" si="12"/>
        <v>22.922429444925847</v>
      </c>
      <c r="E46" s="44">
        <v>3433.80669038</v>
      </c>
      <c r="F46" s="4">
        <f t="shared" si="13"/>
        <v>5.052367106526903</v>
      </c>
      <c r="G46" s="44">
        <v>3553.7289828860007</v>
      </c>
      <c r="H46" s="4">
        <f t="shared" si="14"/>
        <v>3.4924008052628506</v>
      </c>
      <c r="I46" s="44">
        <v>3866.6744218000003</v>
      </c>
      <c r="J46" s="4">
        <f t="shared" si="15"/>
        <v>8.806114377913397</v>
      </c>
      <c r="K46" s="44">
        <v>3644.09928339</v>
      </c>
      <c r="L46" s="4">
        <f t="shared" si="16"/>
        <v>-5.75624203463161</v>
      </c>
      <c r="M46" s="44">
        <v>3424.6378037789996</v>
      </c>
      <c r="N46" s="4">
        <f t="shared" si="17"/>
        <v>-6.0223792642345835</v>
      </c>
    </row>
    <row r="47" spans="1:14" ht="33" customHeight="1">
      <c r="A47" s="43" t="s">
        <v>8</v>
      </c>
      <c r="B47" s="44">
        <v>30.797357684545457</v>
      </c>
      <c r="C47" s="44">
        <v>19.010796045454548</v>
      </c>
      <c r="D47" s="4">
        <f t="shared" si="12"/>
        <v>-38.271340547522264</v>
      </c>
      <c r="E47" s="44">
        <v>33.81839055909091</v>
      </c>
      <c r="F47" s="4">
        <f t="shared" si="13"/>
        <v>77.8904496068003</v>
      </c>
      <c r="G47" s="44">
        <v>32.72808551090909</v>
      </c>
      <c r="H47" s="4">
        <f t="shared" si="14"/>
        <v>-3.2240004037942827</v>
      </c>
      <c r="I47" s="44">
        <v>61.117652060000005</v>
      </c>
      <c r="J47" s="4">
        <f t="shared" si="15"/>
        <v>86.74374350319991</v>
      </c>
      <c r="K47" s="44">
        <v>35.10451785</v>
      </c>
      <c r="L47" s="4">
        <f t="shared" si="16"/>
        <v>-42.5623912784846</v>
      </c>
      <c r="M47" s="44">
        <v>39.76837985454519</v>
      </c>
      <c r="N47" s="4">
        <f t="shared" si="17"/>
        <v>13.285646093969033</v>
      </c>
    </row>
    <row r="48" spans="1:14" ht="30" customHeight="1">
      <c r="A48" s="5" t="s">
        <v>314</v>
      </c>
      <c r="B48" s="6">
        <v>0</v>
      </c>
      <c r="C48" s="6">
        <v>0</v>
      </c>
      <c r="D48" s="4" t="e">
        <f t="shared" si="12"/>
        <v>#DIV/0!</v>
      </c>
      <c r="E48" s="6">
        <v>0</v>
      </c>
      <c r="F48" s="4" t="e">
        <f t="shared" si="13"/>
        <v>#DIV/0!</v>
      </c>
      <c r="G48" s="6">
        <v>0</v>
      </c>
      <c r="H48" s="4" t="e">
        <f t="shared" si="14"/>
        <v>#DIV/0!</v>
      </c>
      <c r="I48" s="6">
        <v>0</v>
      </c>
      <c r="J48" s="4" t="e">
        <f t="shared" si="15"/>
        <v>#DIV/0!</v>
      </c>
      <c r="K48" s="6">
        <v>0</v>
      </c>
      <c r="L48" s="4" t="e">
        <f t="shared" si="16"/>
        <v>#DIV/0!</v>
      </c>
      <c r="M48" s="6">
        <v>0</v>
      </c>
      <c r="N48" s="4" t="e">
        <f t="shared" si="17"/>
        <v>#DIV/0!</v>
      </c>
    </row>
    <row r="49" spans="1:14" ht="33" customHeight="1">
      <c r="A49" s="43" t="s">
        <v>9</v>
      </c>
      <c r="B49" s="41">
        <v>0</v>
      </c>
      <c r="C49" s="41">
        <v>0</v>
      </c>
      <c r="D49" s="4" t="e">
        <f t="shared" si="12"/>
        <v>#DIV/0!</v>
      </c>
      <c r="E49" s="41">
        <v>0</v>
      </c>
      <c r="F49" s="4" t="e">
        <f t="shared" si="13"/>
        <v>#DIV/0!</v>
      </c>
      <c r="G49" s="41">
        <v>0</v>
      </c>
      <c r="H49" s="4" t="e">
        <f t="shared" si="14"/>
        <v>#DIV/0!</v>
      </c>
      <c r="I49" s="41">
        <v>0</v>
      </c>
      <c r="J49" s="4" t="e">
        <f t="shared" si="15"/>
        <v>#DIV/0!</v>
      </c>
      <c r="K49" s="41">
        <v>0</v>
      </c>
      <c r="L49" s="4" t="e">
        <f t="shared" si="16"/>
        <v>#DIV/0!</v>
      </c>
      <c r="M49" s="41">
        <v>0</v>
      </c>
      <c r="N49" s="4" t="e">
        <f t="shared" si="17"/>
        <v>#DIV/0!</v>
      </c>
    </row>
    <row r="50" spans="1:14" ht="33" customHeight="1">
      <c r="A50" s="43" t="s">
        <v>10</v>
      </c>
      <c r="B50" s="41">
        <v>12.397174409999998</v>
      </c>
      <c r="C50" s="41">
        <v>15.07737682</v>
      </c>
      <c r="D50" s="4">
        <f t="shared" si="12"/>
        <v>21.619461994807914</v>
      </c>
      <c r="E50" s="41">
        <v>21.15386156</v>
      </c>
      <c r="F50" s="4">
        <f t="shared" si="13"/>
        <v>40.302002215263336</v>
      </c>
      <c r="G50" s="41">
        <v>26.679184969999994</v>
      </c>
      <c r="H50" s="4">
        <f t="shared" si="14"/>
        <v>26.11969164272055</v>
      </c>
      <c r="I50" s="41">
        <v>38.59202234</v>
      </c>
      <c r="J50" s="4">
        <f t="shared" si="15"/>
        <v>44.652178780557435</v>
      </c>
      <c r="K50" s="41">
        <v>46.159987642066326</v>
      </c>
      <c r="L50" s="4">
        <f t="shared" si="16"/>
        <v>19.61018066218897</v>
      </c>
      <c r="M50" s="41">
        <v>48.46277137000001</v>
      </c>
      <c r="N50" s="4">
        <f t="shared" si="17"/>
        <v>4.988700919484483</v>
      </c>
    </row>
    <row r="51" spans="1:14" ht="33" customHeight="1">
      <c r="A51" s="43" t="s">
        <v>11</v>
      </c>
      <c r="B51" s="44">
        <v>1.6869880199999998</v>
      </c>
      <c r="C51" s="44">
        <v>1.8235965100000002</v>
      </c>
      <c r="D51" s="4">
        <f t="shared" si="12"/>
        <v>8.097774754796447</v>
      </c>
      <c r="E51" s="44">
        <v>2.5851</v>
      </c>
      <c r="F51" s="4">
        <f t="shared" si="13"/>
        <v>41.75833227493948</v>
      </c>
      <c r="G51" s="44">
        <v>2.2584065000000004</v>
      </c>
      <c r="H51" s="4">
        <f t="shared" si="14"/>
        <v>-12.637557541294331</v>
      </c>
      <c r="I51" s="44">
        <v>3.17700637</v>
      </c>
      <c r="J51" s="4">
        <f t="shared" si="15"/>
        <v>40.67469120373145</v>
      </c>
      <c r="K51" s="44">
        <v>2.63402318</v>
      </c>
      <c r="L51" s="4">
        <f t="shared" si="16"/>
        <v>-17.091032461480403</v>
      </c>
      <c r="M51" s="44">
        <v>1.6663029999999999</v>
      </c>
      <c r="N51" s="4">
        <f t="shared" si="17"/>
        <v>-36.7392431223783</v>
      </c>
    </row>
    <row r="52" spans="1:14" ht="33" customHeight="1">
      <c r="A52" s="7" t="s">
        <v>3</v>
      </c>
      <c r="B52" s="44">
        <f>SUM(B43:B51)</f>
        <v>10619.436619607544</v>
      </c>
      <c r="C52" s="44">
        <f>SUM(C43:C51)</f>
        <v>11395.503575184453</v>
      </c>
      <c r="D52" s="4">
        <f t="shared" si="12"/>
        <v>7.3079861331249205</v>
      </c>
      <c r="E52" s="44">
        <f>SUM(E43:E51)</f>
        <v>12773.237863019092</v>
      </c>
      <c r="F52" s="4">
        <f t="shared" si="13"/>
        <v>12.09015712859656</v>
      </c>
      <c r="G52" s="44">
        <f>SUM(G43:G51)</f>
        <v>11313.233643516909</v>
      </c>
      <c r="H52" s="4">
        <f t="shared" si="14"/>
        <v>-11.430181095500993</v>
      </c>
      <c r="I52" s="44">
        <f>SUM(I43:I51)</f>
        <v>12144.130485720003</v>
      </c>
      <c r="J52" s="4">
        <f t="shared" si="15"/>
        <v>7.344468154595591</v>
      </c>
      <c r="K52" s="44">
        <f>SUM(K43:K51)</f>
        <v>12670.012879423204</v>
      </c>
      <c r="L52" s="4">
        <f t="shared" si="16"/>
        <v>4.33034208848113</v>
      </c>
      <c r="M52" s="44">
        <f>SUM(M43:M51)</f>
        <v>11811.137671613544</v>
      </c>
      <c r="N52" s="4">
        <f t="shared" si="17"/>
        <v>-6.778802957686972</v>
      </c>
    </row>
    <row r="53" spans="1:14" ht="33" customHeight="1">
      <c r="A53" s="8"/>
      <c r="B53" s="45"/>
      <c r="C53" s="45"/>
      <c r="D53" s="10"/>
      <c r="E53" s="45"/>
      <c r="F53" s="10"/>
      <c r="G53" s="45"/>
      <c r="H53" s="10"/>
      <c r="I53" s="45"/>
      <c r="J53" s="10"/>
      <c r="K53" s="45"/>
      <c r="L53" s="10"/>
      <c r="M53" s="45"/>
      <c r="N53" s="10"/>
    </row>
    <row r="54" spans="1:14" ht="33" customHeight="1">
      <c r="A54" s="8"/>
      <c r="B54" s="45"/>
      <c r="C54" s="45"/>
      <c r="D54" s="10"/>
      <c r="E54" s="45"/>
      <c r="F54" s="10"/>
      <c r="G54" s="45"/>
      <c r="H54" s="10"/>
      <c r="I54" s="45"/>
      <c r="J54" s="10"/>
      <c r="K54" s="45"/>
      <c r="L54" s="10"/>
      <c r="M54" s="45"/>
      <c r="N54" s="10"/>
    </row>
    <row r="55" spans="1:14" ht="33" customHeight="1">
      <c r="A55" s="244" t="s">
        <v>131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</row>
    <row r="56" spans="1:14" ht="33" customHeight="1">
      <c r="A56" s="244" t="s">
        <v>318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</row>
    <row r="57" spans="1:14" ht="3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33" customHeight="1">
      <c r="A58" s="12"/>
      <c r="B58" s="12"/>
      <c r="C58" s="12"/>
      <c r="D58" s="12" t="s">
        <v>59</v>
      </c>
      <c r="E58" s="12"/>
      <c r="F58" s="158" t="s">
        <v>59</v>
      </c>
      <c r="G58" s="12"/>
      <c r="H58" s="158" t="s">
        <v>59</v>
      </c>
      <c r="I58" s="12"/>
      <c r="J58" s="158" t="s">
        <v>59</v>
      </c>
      <c r="K58" s="12"/>
      <c r="L58" s="158" t="s">
        <v>59</v>
      </c>
      <c r="M58" s="12"/>
      <c r="N58" s="158" t="s">
        <v>0</v>
      </c>
    </row>
    <row r="59" spans="1:14" ht="33" customHeight="1">
      <c r="A59" s="3" t="s">
        <v>1</v>
      </c>
      <c r="B59" s="3">
        <v>2557</v>
      </c>
      <c r="C59" s="3">
        <v>2558</v>
      </c>
      <c r="D59" s="4" t="s">
        <v>2</v>
      </c>
      <c r="E59" s="3">
        <v>2559</v>
      </c>
      <c r="F59" s="4" t="s">
        <v>2</v>
      </c>
      <c r="G59" s="3">
        <v>2560</v>
      </c>
      <c r="H59" s="4" t="s">
        <v>2</v>
      </c>
      <c r="I59" s="3">
        <v>2561</v>
      </c>
      <c r="J59" s="4" t="s">
        <v>2</v>
      </c>
      <c r="K59" s="3">
        <v>2562</v>
      </c>
      <c r="L59" s="4" t="s">
        <v>2</v>
      </c>
      <c r="M59" s="3">
        <v>2563</v>
      </c>
      <c r="N59" s="4" t="s">
        <v>2</v>
      </c>
    </row>
    <row r="60" spans="1:14" ht="33" customHeight="1">
      <c r="A60" s="5" t="s">
        <v>4</v>
      </c>
      <c r="B60" s="44">
        <v>581.1378819700001</v>
      </c>
      <c r="C60" s="44">
        <v>585.5194303999999</v>
      </c>
      <c r="D60" s="4">
        <f aca="true" t="shared" si="18" ref="D60:D69">(C60-B60)/B60*100</f>
        <v>0.7539602159726401</v>
      </c>
      <c r="E60" s="44">
        <v>569.26824821</v>
      </c>
      <c r="F60" s="4">
        <f aca="true" t="shared" si="19" ref="F60:F69">(E60-C60)/C60*100</f>
        <v>-2.7755154391542285</v>
      </c>
      <c r="G60" s="44">
        <v>510.83148454999997</v>
      </c>
      <c r="H60" s="4">
        <f aca="true" t="shared" si="20" ref="H60:H69">(G60-E60)/E60*100</f>
        <v>-10.265242061848326</v>
      </c>
      <c r="I60" s="44">
        <v>454.6324328200001</v>
      </c>
      <c r="J60" s="4">
        <f aca="true" t="shared" si="21" ref="J60:J69">(I60-G60)/G60*100</f>
        <v>-11.001485505441503</v>
      </c>
      <c r="K60" s="44">
        <v>397.63116991803753</v>
      </c>
      <c r="L60" s="4">
        <f aca="true" t="shared" si="22" ref="L60:L69">(K60-I60)/I60*100</f>
        <v>-12.537878687711379</v>
      </c>
      <c r="M60" s="44">
        <v>365.04533962999994</v>
      </c>
      <c r="N60" s="4">
        <f aca="true" t="shared" si="23" ref="N60:N69">(M60-K60)/K60*100</f>
        <v>-8.194988912653503</v>
      </c>
    </row>
    <row r="61" spans="1:14" ht="33" customHeight="1">
      <c r="A61" s="5" t="s">
        <v>5</v>
      </c>
      <c r="B61" s="44">
        <v>386.24327711999996</v>
      </c>
      <c r="C61" s="44">
        <v>374.2646055</v>
      </c>
      <c r="D61" s="4">
        <f t="shared" si="18"/>
        <v>-3.101328186038135</v>
      </c>
      <c r="E61" s="44">
        <v>393.56966999</v>
      </c>
      <c r="F61" s="4">
        <f t="shared" si="19"/>
        <v>5.158132563513278</v>
      </c>
      <c r="G61" s="44">
        <v>345.72200253</v>
      </c>
      <c r="H61" s="4">
        <f t="shared" si="20"/>
        <v>-12.157356399240763</v>
      </c>
      <c r="I61" s="44">
        <v>386.55835572</v>
      </c>
      <c r="J61" s="4">
        <f t="shared" si="21"/>
        <v>11.8119046202321</v>
      </c>
      <c r="K61" s="44">
        <v>406.50680694</v>
      </c>
      <c r="L61" s="4">
        <f t="shared" si="22"/>
        <v>5.160527750808589</v>
      </c>
      <c r="M61" s="44">
        <v>454.5508947999999</v>
      </c>
      <c r="N61" s="4">
        <f t="shared" si="23"/>
        <v>11.818765895128342</v>
      </c>
    </row>
    <row r="62" spans="1:14" ht="33" customHeight="1">
      <c r="A62" s="5" t="s">
        <v>6</v>
      </c>
      <c r="B62" s="41">
        <v>0</v>
      </c>
      <c r="C62" s="41">
        <v>0</v>
      </c>
      <c r="D62" s="4" t="e">
        <f t="shared" si="18"/>
        <v>#DIV/0!</v>
      </c>
      <c r="E62" s="41">
        <v>5.5E-06</v>
      </c>
      <c r="F62" s="4" t="e">
        <f t="shared" si="19"/>
        <v>#DIV/0!</v>
      </c>
      <c r="G62" s="41">
        <v>0</v>
      </c>
      <c r="H62" s="4">
        <f t="shared" si="20"/>
        <v>-100</v>
      </c>
      <c r="I62" s="41">
        <v>0</v>
      </c>
      <c r="J62" s="4" t="e">
        <f t="shared" si="21"/>
        <v>#DIV/0!</v>
      </c>
      <c r="K62" s="41">
        <v>0</v>
      </c>
      <c r="L62" s="4" t="e">
        <f t="shared" si="22"/>
        <v>#DIV/0!</v>
      </c>
      <c r="M62" s="41">
        <v>0</v>
      </c>
      <c r="N62" s="4" t="e">
        <f t="shared" si="23"/>
        <v>#DIV/0!</v>
      </c>
    </row>
    <row r="63" spans="1:14" ht="33" customHeight="1">
      <c r="A63" s="5" t="s">
        <v>7</v>
      </c>
      <c r="B63" s="44">
        <v>708.377373004</v>
      </c>
      <c r="C63" s="44">
        <v>834.870094693</v>
      </c>
      <c r="D63" s="4">
        <f t="shared" si="18"/>
        <v>17.856685787772303</v>
      </c>
      <c r="E63" s="44">
        <v>965.5633070150001</v>
      </c>
      <c r="F63" s="4">
        <f t="shared" si="19"/>
        <v>15.654317139010562</v>
      </c>
      <c r="G63" s="44">
        <v>923.755958118</v>
      </c>
      <c r="H63" s="4">
        <f t="shared" si="20"/>
        <v>-4.329840269743249</v>
      </c>
      <c r="I63" s="44">
        <v>971.9822225</v>
      </c>
      <c r="J63" s="4">
        <f t="shared" si="21"/>
        <v>5.220671537562054</v>
      </c>
      <c r="K63" s="44">
        <v>1015.1062025499999</v>
      </c>
      <c r="L63" s="4">
        <f t="shared" si="22"/>
        <v>4.436704607526902</v>
      </c>
      <c r="M63" s="44">
        <v>1003.8288746519999</v>
      </c>
      <c r="N63" s="4">
        <f t="shared" si="23"/>
        <v>-1.1109505458316409</v>
      </c>
    </row>
    <row r="64" spans="1:14" ht="33" customHeight="1">
      <c r="A64" s="5" t="s">
        <v>8</v>
      </c>
      <c r="B64" s="44">
        <v>158.02677290545455</v>
      </c>
      <c r="C64" s="44">
        <v>107.33563285090908</v>
      </c>
      <c r="D64" s="4">
        <f t="shared" si="18"/>
        <v>-32.077564530709836</v>
      </c>
      <c r="E64" s="44">
        <v>88.92510194909092</v>
      </c>
      <c r="F64" s="4">
        <f t="shared" si="19"/>
        <v>-17.15230106985132</v>
      </c>
      <c r="G64" s="44">
        <v>100.60929640000002</v>
      </c>
      <c r="H64" s="4">
        <f t="shared" si="20"/>
        <v>13.139365820011356</v>
      </c>
      <c r="I64" s="44">
        <v>89.52698532</v>
      </c>
      <c r="J64" s="4">
        <f t="shared" si="21"/>
        <v>-11.015195888001482</v>
      </c>
      <c r="K64" s="44">
        <v>100.16822996672835</v>
      </c>
      <c r="L64" s="4">
        <f t="shared" si="22"/>
        <v>11.886075029437118</v>
      </c>
      <c r="M64" s="44">
        <v>98.24493867272736</v>
      </c>
      <c r="N64" s="4">
        <f t="shared" si="23"/>
        <v>-1.9200611757239057</v>
      </c>
    </row>
    <row r="65" spans="1:14" ht="30" customHeight="1">
      <c r="A65" s="5" t="s">
        <v>314</v>
      </c>
      <c r="B65" s="6">
        <v>0</v>
      </c>
      <c r="C65" s="6">
        <v>0</v>
      </c>
      <c r="D65" s="4" t="e">
        <f t="shared" si="18"/>
        <v>#DIV/0!</v>
      </c>
      <c r="E65" s="6">
        <v>0</v>
      </c>
      <c r="F65" s="4" t="e">
        <f t="shared" si="19"/>
        <v>#DIV/0!</v>
      </c>
      <c r="G65" s="6">
        <v>0</v>
      </c>
      <c r="H65" s="4" t="e">
        <f t="shared" si="20"/>
        <v>#DIV/0!</v>
      </c>
      <c r="I65" s="6">
        <v>0</v>
      </c>
      <c r="J65" s="4" t="e">
        <f t="shared" si="21"/>
        <v>#DIV/0!</v>
      </c>
      <c r="K65" s="6">
        <v>0</v>
      </c>
      <c r="L65" s="4" t="e">
        <f t="shared" si="22"/>
        <v>#DIV/0!</v>
      </c>
      <c r="M65" s="6">
        <v>0</v>
      </c>
      <c r="N65" s="4" t="e">
        <f t="shared" si="23"/>
        <v>#DIV/0!</v>
      </c>
    </row>
    <row r="66" spans="1:14" ht="33" customHeight="1">
      <c r="A66" s="5" t="s">
        <v>9</v>
      </c>
      <c r="B66" s="41">
        <v>0</v>
      </c>
      <c r="C66" s="41">
        <v>0</v>
      </c>
      <c r="D66" s="4" t="e">
        <f t="shared" si="18"/>
        <v>#DIV/0!</v>
      </c>
      <c r="E66" s="41">
        <v>0</v>
      </c>
      <c r="F66" s="4" t="e">
        <f t="shared" si="19"/>
        <v>#DIV/0!</v>
      </c>
      <c r="G66" s="41">
        <v>0</v>
      </c>
      <c r="H66" s="4" t="e">
        <f t="shared" si="20"/>
        <v>#DIV/0!</v>
      </c>
      <c r="I66" s="41">
        <v>0</v>
      </c>
      <c r="J66" s="4" t="e">
        <f t="shared" si="21"/>
        <v>#DIV/0!</v>
      </c>
      <c r="K66" s="41">
        <v>0</v>
      </c>
      <c r="L66" s="4" t="e">
        <f t="shared" si="22"/>
        <v>#DIV/0!</v>
      </c>
      <c r="M66" s="41">
        <v>0</v>
      </c>
      <c r="N66" s="4" t="e">
        <f t="shared" si="23"/>
        <v>#DIV/0!</v>
      </c>
    </row>
    <row r="67" spans="1:14" ht="33" customHeight="1">
      <c r="A67" s="5" t="s">
        <v>10</v>
      </c>
      <c r="B67" s="41">
        <v>50.17733701000001</v>
      </c>
      <c r="C67" s="41">
        <v>56.52592429000001</v>
      </c>
      <c r="D67" s="4">
        <f t="shared" si="18"/>
        <v>12.652300138476406</v>
      </c>
      <c r="E67" s="41">
        <v>52.48718464</v>
      </c>
      <c r="F67" s="4">
        <f t="shared" si="19"/>
        <v>-7.144933410163633</v>
      </c>
      <c r="G67" s="41">
        <v>54.51043531</v>
      </c>
      <c r="H67" s="4">
        <f t="shared" si="20"/>
        <v>3.8547517529795168</v>
      </c>
      <c r="I67" s="41">
        <v>57.01119168</v>
      </c>
      <c r="J67" s="4">
        <f t="shared" si="21"/>
        <v>4.587665381459976</v>
      </c>
      <c r="K67" s="41">
        <v>59.39486543061339</v>
      </c>
      <c r="L67" s="4">
        <f t="shared" si="22"/>
        <v>4.181062841122127</v>
      </c>
      <c r="M67" s="41">
        <v>57.182688799999994</v>
      </c>
      <c r="N67" s="4">
        <f t="shared" si="23"/>
        <v>-3.724525031877916</v>
      </c>
    </row>
    <row r="68" spans="1:14" ht="33" customHeight="1">
      <c r="A68" s="5" t="s">
        <v>11</v>
      </c>
      <c r="B68" s="44">
        <v>1.5778035000000001</v>
      </c>
      <c r="C68" s="44">
        <v>1.722816</v>
      </c>
      <c r="D68" s="4">
        <f t="shared" si="18"/>
        <v>9.190783262934819</v>
      </c>
      <c r="E68" s="44">
        <v>2.2363</v>
      </c>
      <c r="F68" s="4">
        <f t="shared" si="19"/>
        <v>29.804924031353323</v>
      </c>
      <c r="G68" s="44">
        <v>2.6381020000000004</v>
      </c>
      <c r="H68" s="4">
        <f t="shared" si="20"/>
        <v>17.967267361266398</v>
      </c>
      <c r="I68" s="44">
        <v>2.7072075000000004</v>
      </c>
      <c r="J68" s="4">
        <f t="shared" si="21"/>
        <v>2.619515848894396</v>
      </c>
      <c r="K68" s="44">
        <v>2.5899039999999998</v>
      </c>
      <c r="L68" s="4">
        <f t="shared" si="22"/>
        <v>-4.333007351671442</v>
      </c>
      <c r="M68" s="44">
        <v>2.3723025000000004</v>
      </c>
      <c r="N68" s="4">
        <f t="shared" si="23"/>
        <v>-8.401913738887593</v>
      </c>
    </row>
    <row r="69" spans="1:14" ht="33" customHeight="1">
      <c r="A69" s="3" t="s">
        <v>3</v>
      </c>
      <c r="B69" s="44">
        <f>SUM(B60:B68)</f>
        <v>1885.5404455094547</v>
      </c>
      <c r="C69" s="44">
        <f>SUM(C60:C68)</f>
        <v>1960.238503733909</v>
      </c>
      <c r="D69" s="4">
        <f t="shared" si="18"/>
        <v>3.961625877734576</v>
      </c>
      <c r="E69" s="44">
        <f>SUM(E60:E68)</f>
        <v>2072.049817304091</v>
      </c>
      <c r="F69" s="4">
        <f t="shared" si="19"/>
        <v>5.703964765369167</v>
      </c>
      <c r="G69" s="44">
        <f>SUM(G60:G68)</f>
        <v>1938.067278908</v>
      </c>
      <c r="H69" s="4">
        <f t="shared" si="20"/>
        <v>-6.466183258586586</v>
      </c>
      <c r="I69" s="44">
        <f>SUM(I60:I68)</f>
        <v>1962.4183955400001</v>
      </c>
      <c r="J69" s="4">
        <f t="shared" si="21"/>
        <v>1.2564639472021204</v>
      </c>
      <c r="K69" s="44">
        <f>SUM(K60:K68)</f>
        <v>1981.397178805379</v>
      </c>
      <c r="L69" s="4">
        <f t="shared" si="22"/>
        <v>0.9671119730895396</v>
      </c>
      <c r="M69" s="44">
        <f>SUM(M60:M68)</f>
        <v>1981.2250390547272</v>
      </c>
      <c r="N69" s="4">
        <f t="shared" si="23"/>
        <v>-0.008687796293104075</v>
      </c>
    </row>
    <row r="70" spans="1:13" ht="30" customHeight="1">
      <c r="A70" s="1"/>
      <c r="I70" s="204" t="s">
        <v>59</v>
      </c>
      <c r="K70" s="204" t="s">
        <v>59</v>
      </c>
      <c r="M70" s="204" t="s">
        <v>59</v>
      </c>
    </row>
    <row r="71" spans="1:13" ht="30" customHeight="1">
      <c r="A71" s="1"/>
      <c r="I71" s="204" t="s">
        <v>59</v>
      </c>
      <c r="K71" s="204" t="s">
        <v>59</v>
      </c>
      <c r="M71" s="204" t="s">
        <v>59</v>
      </c>
    </row>
    <row r="72" spans="1:13" ht="30" customHeight="1">
      <c r="A72" s="1"/>
      <c r="I72" s="204" t="s">
        <v>59</v>
      </c>
      <c r="K72" s="204" t="s">
        <v>59</v>
      </c>
      <c r="M72" s="204" t="s">
        <v>59</v>
      </c>
    </row>
    <row r="73" spans="1:13" ht="30" customHeight="1">
      <c r="A73" s="1"/>
      <c r="I73" s="204" t="s">
        <v>59</v>
      </c>
      <c r="K73" s="204" t="s">
        <v>59</v>
      </c>
      <c r="M73" s="204" t="s">
        <v>59</v>
      </c>
    </row>
    <row r="74" spans="1:14" ht="30" customHeight="1">
      <c r="A74" s="244" t="s">
        <v>135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</row>
    <row r="75" spans="1:14" ht="30" customHeight="1">
      <c r="A75" s="244" t="s">
        <v>318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</row>
    <row r="76" spans="1:14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30" customHeight="1">
      <c r="A77" s="12"/>
      <c r="B77" s="12"/>
      <c r="C77" s="12"/>
      <c r="D77" s="12" t="s">
        <v>59</v>
      </c>
      <c r="E77" s="12"/>
      <c r="F77" s="158" t="s">
        <v>59</v>
      </c>
      <c r="G77" s="12"/>
      <c r="H77" s="158" t="s">
        <v>59</v>
      </c>
      <c r="I77" s="12"/>
      <c r="J77" s="158" t="s">
        <v>59</v>
      </c>
      <c r="K77" s="12"/>
      <c r="L77" s="158" t="s">
        <v>59</v>
      </c>
      <c r="M77" s="12"/>
      <c r="N77" s="158" t="s">
        <v>0</v>
      </c>
    </row>
    <row r="78" spans="1:14" ht="36" customHeight="1">
      <c r="A78" s="3" t="s">
        <v>1</v>
      </c>
      <c r="B78" s="3">
        <v>2557</v>
      </c>
      <c r="C78" s="3">
        <v>2558</v>
      </c>
      <c r="D78" s="4" t="s">
        <v>2</v>
      </c>
      <c r="E78" s="3">
        <v>2559</v>
      </c>
      <c r="F78" s="4" t="s">
        <v>2</v>
      </c>
      <c r="G78" s="3">
        <v>2560</v>
      </c>
      <c r="H78" s="4" t="s">
        <v>2</v>
      </c>
      <c r="I78" s="3">
        <v>2561</v>
      </c>
      <c r="J78" s="4" t="s">
        <v>2</v>
      </c>
      <c r="K78" s="3">
        <v>2562</v>
      </c>
      <c r="L78" s="4" t="s">
        <v>2</v>
      </c>
      <c r="M78" s="3">
        <v>2563</v>
      </c>
      <c r="N78" s="4" t="s">
        <v>2</v>
      </c>
    </row>
    <row r="79" spans="1:14" ht="36" customHeight="1">
      <c r="A79" s="5" t="s">
        <v>4</v>
      </c>
      <c r="B79" s="44">
        <v>212.70013873999994</v>
      </c>
      <c r="C79" s="44">
        <v>198.22834951</v>
      </c>
      <c r="D79" s="4">
        <f aca="true" t="shared" si="24" ref="D79:D88">(C79-B79)/B79*100</f>
        <v>-6.803845693626913</v>
      </c>
      <c r="E79" s="44">
        <v>213.81004044</v>
      </c>
      <c r="F79" s="4">
        <f aca="true" t="shared" si="25" ref="F79:F88">(E79-C79)/C79*100</f>
        <v>7.86047554172566</v>
      </c>
      <c r="G79" s="44">
        <v>172.07374387</v>
      </c>
      <c r="H79" s="4">
        <f aca="true" t="shared" si="26" ref="H79:H88">(G79-E79)/E79*100</f>
        <v>-19.520269714233635</v>
      </c>
      <c r="I79" s="44">
        <v>198.48071819</v>
      </c>
      <c r="J79" s="4">
        <f aca="true" t="shared" si="27" ref="J79:J88">(I79-G79)/G79*100</f>
        <v>15.346312415885032</v>
      </c>
      <c r="K79" s="44">
        <v>205.4458132392997</v>
      </c>
      <c r="L79" s="4">
        <f aca="true" t="shared" si="28" ref="L79:L88">(K79-I79)/I79*100</f>
        <v>3.5092048803613265</v>
      </c>
      <c r="M79" s="44">
        <v>169.16033038</v>
      </c>
      <c r="N79" s="4">
        <f aca="true" t="shared" si="29" ref="N79:N88">(M79-K79)/K79*100</f>
        <v>-17.66182638973275</v>
      </c>
    </row>
    <row r="80" spans="1:14" ht="36" customHeight="1">
      <c r="A80" s="5" t="s">
        <v>5</v>
      </c>
      <c r="B80" s="44">
        <v>148.29667315</v>
      </c>
      <c r="C80" s="44">
        <v>176.74542569</v>
      </c>
      <c r="D80" s="4">
        <f t="shared" si="24"/>
        <v>19.18367549029537</v>
      </c>
      <c r="E80" s="44">
        <v>218.58287200000004</v>
      </c>
      <c r="F80" s="4">
        <f t="shared" si="25"/>
        <v>23.671020704875392</v>
      </c>
      <c r="G80" s="44">
        <v>240.65467679999998</v>
      </c>
      <c r="H80" s="4">
        <f t="shared" si="26"/>
        <v>10.097682676618842</v>
      </c>
      <c r="I80" s="44">
        <v>193.2086027</v>
      </c>
      <c r="J80" s="4">
        <f t="shared" si="27"/>
        <v>-19.715417431688152</v>
      </c>
      <c r="K80" s="44">
        <v>198.33958072000001</v>
      </c>
      <c r="L80" s="4">
        <f t="shared" si="28"/>
        <v>2.6556674745829083</v>
      </c>
      <c r="M80" s="44">
        <v>159.1036859</v>
      </c>
      <c r="N80" s="4">
        <f t="shared" si="29"/>
        <v>-19.782180983527503</v>
      </c>
    </row>
    <row r="81" spans="1:14" ht="36" customHeight="1">
      <c r="A81" s="5" t="s">
        <v>6</v>
      </c>
      <c r="B81" s="41">
        <v>0</v>
      </c>
      <c r="C81" s="41">
        <v>0</v>
      </c>
      <c r="D81" s="4" t="e">
        <f t="shared" si="24"/>
        <v>#DIV/0!</v>
      </c>
      <c r="E81" s="41">
        <v>5E-07</v>
      </c>
      <c r="F81" s="4" t="e">
        <f t="shared" si="25"/>
        <v>#DIV/0!</v>
      </c>
      <c r="G81" s="41">
        <v>0</v>
      </c>
      <c r="H81" s="4">
        <f t="shared" si="26"/>
        <v>-100</v>
      </c>
      <c r="I81" s="41">
        <v>0</v>
      </c>
      <c r="J81" s="4" t="e">
        <f t="shared" si="27"/>
        <v>#DIV/0!</v>
      </c>
      <c r="K81" s="41">
        <v>0</v>
      </c>
      <c r="L81" s="4" t="e">
        <f t="shared" si="28"/>
        <v>#DIV/0!</v>
      </c>
      <c r="M81" s="41">
        <v>0</v>
      </c>
      <c r="N81" s="4" t="e">
        <f t="shared" si="29"/>
        <v>#DIV/0!</v>
      </c>
    </row>
    <row r="82" spans="1:14" ht="36" customHeight="1">
      <c r="A82" s="5" t="s">
        <v>7</v>
      </c>
      <c r="B82" s="44">
        <v>187.59818269</v>
      </c>
      <c r="C82" s="44">
        <v>196.21060977</v>
      </c>
      <c r="D82" s="4">
        <f t="shared" si="24"/>
        <v>4.590890464131928</v>
      </c>
      <c r="E82" s="44">
        <v>218.972323809</v>
      </c>
      <c r="F82" s="4">
        <f t="shared" si="25"/>
        <v>11.600654044998638</v>
      </c>
      <c r="G82" s="44">
        <v>250.95007913999999</v>
      </c>
      <c r="H82" s="4">
        <f t="shared" si="26"/>
        <v>14.603560292346717</v>
      </c>
      <c r="I82" s="44">
        <v>221.80570267</v>
      </c>
      <c r="J82" s="4">
        <f t="shared" si="27"/>
        <v>-11.613615173933034</v>
      </c>
      <c r="K82" s="44">
        <v>221.40423535000002</v>
      </c>
      <c r="L82" s="4">
        <f t="shared" si="28"/>
        <v>-0.18099954832868514</v>
      </c>
      <c r="M82" s="44">
        <v>221.2323829559999</v>
      </c>
      <c r="N82" s="4">
        <f t="shared" si="29"/>
        <v>-0.07761928931867931</v>
      </c>
    </row>
    <row r="83" spans="1:14" ht="36" customHeight="1">
      <c r="A83" s="5" t="s">
        <v>8</v>
      </c>
      <c r="B83" s="44">
        <v>30.559207446363633</v>
      </c>
      <c r="C83" s="44">
        <v>37.13137986545455</v>
      </c>
      <c r="D83" s="4">
        <f t="shared" si="24"/>
        <v>21.506357554024085</v>
      </c>
      <c r="E83" s="44">
        <v>37.359809702727276</v>
      </c>
      <c r="F83" s="4">
        <f t="shared" si="25"/>
        <v>0.6151935050634872</v>
      </c>
      <c r="G83" s="44">
        <v>31.356912732727274</v>
      </c>
      <c r="H83" s="4">
        <f t="shared" si="26"/>
        <v>-16.067793218876563</v>
      </c>
      <c r="I83" s="44">
        <v>29.101505510000003</v>
      </c>
      <c r="J83" s="4">
        <f t="shared" si="27"/>
        <v>-7.192695409625892</v>
      </c>
      <c r="K83" s="44">
        <v>32.507759626638155</v>
      </c>
      <c r="L83" s="4">
        <f t="shared" si="28"/>
        <v>11.704735053888117</v>
      </c>
      <c r="M83" s="44">
        <v>40.16232468181822</v>
      </c>
      <c r="N83" s="4">
        <f t="shared" si="29"/>
        <v>23.54688586077648</v>
      </c>
    </row>
    <row r="84" spans="1:14" ht="30" customHeight="1">
      <c r="A84" s="5" t="s">
        <v>314</v>
      </c>
      <c r="B84" s="6">
        <v>0</v>
      </c>
      <c r="C84" s="6">
        <v>0</v>
      </c>
      <c r="D84" s="4" t="e">
        <f t="shared" si="24"/>
        <v>#DIV/0!</v>
      </c>
      <c r="E84" s="6">
        <v>0</v>
      </c>
      <c r="F84" s="4" t="e">
        <f t="shared" si="25"/>
        <v>#DIV/0!</v>
      </c>
      <c r="G84" s="6">
        <v>0</v>
      </c>
      <c r="H84" s="4" t="e">
        <f t="shared" si="26"/>
        <v>#DIV/0!</v>
      </c>
      <c r="I84" s="6">
        <v>0</v>
      </c>
      <c r="J84" s="4" t="e">
        <f t="shared" si="27"/>
        <v>#DIV/0!</v>
      </c>
      <c r="K84" s="6">
        <v>0</v>
      </c>
      <c r="L84" s="4" t="e">
        <f t="shared" si="28"/>
        <v>#DIV/0!</v>
      </c>
      <c r="M84" s="6">
        <v>0</v>
      </c>
      <c r="N84" s="4" t="e">
        <f t="shared" si="29"/>
        <v>#DIV/0!</v>
      </c>
    </row>
    <row r="85" spans="1:14" ht="36" customHeight="1">
      <c r="A85" s="5" t="s">
        <v>9</v>
      </c>
      <c r="B85" s="41">
        <v>0</v>
      </c>
      <c r="C85" s="41">
        <v>0</v>
      </c>
      <c r="D85" s="4" t="e">
        <f t="shared" si="24"/>
        <v>#DIV/0!</v>
      </c>
      <c r="E85" s="41">
        <v>0</v>
      </c>
      <c r="F85" s="4" t="e">
        <f t="shared" si="25"/>
        <v>#DIV/0!</v>
      </c>
      <c r="G85" s="41">
        <v>0</v>
      </c>
      <c r="H85" s="4" t="e">
        <f t="shared" si="26"/>
        <v>#DIV/0!</v>
      </c>
      <c r="I85" s="41">
        <v>0</v>
      </c>
      <c r="J85" s="4" t="e">
        <f t="shared" si="27"/>
        <v>#DIV/0!</v>
      </c>
      <c r="K85" s="41">
        <v>0</v>
      </c>
      <c r="L85" s="4" t="e">
        <f t="shared" si="28"/>
        <v>#DIV/0!</v>
      </c>
      <c r="M85" s="41">
        <v>0</v>
      </c>
      <c r="N85" s="4" t="e">
        <f t="shared" si="29"/>
        <v>#DIV/0!</v>
      </c>
    </row>
    <row r="86" spans="1:14" ht="36" customHeight="1">
      <c r="A86" s="5" t="s">
        <v>10</v>
      </c>
      <c r="B86" s="41">
        <v>23.29762738</v>
      </c>
      <c r="C86" s="41">
        <v>25.904607430000002</v>
      </c>
      <c r="D86" s="4">
        <f t="shared" si="24"/>
        <v>11.189895037285984</v>
      </c>
      <c r="E86" s="41">
        <v>25.330000719999997</v>
      </c>
      <c r="F86" s="4">
        <f t="shared" si="25"/>
        <v>-2.21816412988585</v>
      </c>
      <c r="G86" s="41">
        <v>26.13207868</v>
      </c>
      <c r="H86" s="4">
        <f t="shared" si="26"/>
        <v>3.166513767078969</v>
      </c>
      <c r="I86" s="41">
        <v>26.17640399</v>
      </c>
      <c r="J86" s="4">
        <f t="shared" si="27"/>
        <v>0.16962029903088213</v>
      </c>
      <c r="K86" s="41">
        <v>29.283799954439946</v>
      </c>
      <c r="L86" s="4">
        <f t="shared" si="28"/>
        <v>11.870981077565288</v>
      </c>
      <c r="M86" s="41">
        <v>29.023679480000002</v>
      </c>
      <c r="N86" s="4">
        <f t="shared" si="29"/>
        <v>-0.8882743183761744</v>
      </c>
    </row>
    <row r="87" spans="1:14" ht="36" customHeight="1">
      <c r="A87" s="5" t="s">
        <v>11</v>
      </c>
      <c r="B87" s="44">
        <v>0.8694915000000001</v>
      </c>
      <c r="C87" s="44">
        <v>0.879802</v>
      </c>
      <c r="D87" s="4">
        <f t="shared" si="24"/>
        <v>1.1858080268754656</v>
      </c>
      <c r="E87" s="44">
        <v>1.1970999999999998</v>
      </c>
      <c r="F87" s="4">
        <f t="shared" si="25"/>
        <v>36.064705467821156</v>
      </c>
      <c r="G87" s="44">
        <v>1.195401</v>
      </c>
      <c r="H87" s="4">
        <f t="shared" si="26"/>
        <v>-0.14192632194469096</v>
      </c>
      <c r="I87" s="44">
        <v>1.3249055</v>
      </c>
      <c r="J87" s="4">
        <f t="shared" si="27"/>
        <v>10.833561290311797</v>
      </c>
      <c r="K87" s="44">
        <v>1.1103070000000002</v>
      </c>
      <c r="L87" s="4">
        <f t="shared" si="28"/>
        <v>-16.197268408954443</v>
      </c>
      <c r="M87" s="44">
        <v>0.9704</v>
      </c>
      <c r="N87" s="4">
        <f t="shared" si="29"/>
        <v>-12.60074916216867</v>
      </c>
    </row>
    <row r="88" spans="1:14" ht="36" customHeight="1">
      <c r="A88" s="3" t="s">
        <v>3</v>
      </c>
      <c r="B88" s="44">
        <f>SUM(B79:B87)</f>
        <v>603.3213209063636</v>
      </c>
      <c r="C88" s="44">
        <f>SUM(C79:C87)</f>
        <v>635.1001742654546</v>
      </c>
      <c r="D88" s="4">
        <f t="shared" si="24"/>
        <v>5.2673181367683135</v>
      </c>
      <c r="E88" s="44">
        <f>SUM(E79:E87)</f>
        <v>715.2521471717273</v>
      </c>
      <c r="F88" s="4">
        <f t="shared" si="25"/>
        <v>12.620367015168124</v>
      </c>
      <c r="G88" s="44">
        <f>SUM(G79:G87)</f>
        <v>722.3628922227272</v>
      </c>
      <c r="H88" s="4">
        <f t="shared" si="26"/>
        <v>0.9941592037321944</v>
      </c>
      <c r="I88" s="44">
        <f>SUM(I79:I87)</f>
        <v>670.09783856</v>
      </c>
      <c r="J88" s="4">
        <f t="shared" si="27"/>
        <v>-7.235290492553734</v>
      </c>
      <c r="K88" s="44">
        <f>SUM(K79:K87)</f>
        <v>688.0914958903779</v>
      </c>
      <c r="L88" s="4">
        <f t="shared" si="28"/>
        <v>2.6852283793431124</v>
      </c>
      <c r="M88" s="44">
        <f>SUM(M79:M87)</f>
        <v>619.6528033978182</v>
      </c>
      <c r="N88" s="4">
        <f t="shared" si="29"/>
        <v>-9.946161651656709</v>
      </c>
    </row>
    <row r="89" ht="36" customHeight="1">
      <c r="A89" s="1"/>
    </row>
    <row r="90" ht="36" customHeight="1"/>
    <row r="91" spans="1:14" ht="36" customHeight="1">
      <c r="A91" s="244" t="s">
        <v>132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</row>
    <row r="92" spans="1:14" ht="36" customHeight="1">
      <c r="A92" s="244" t="s">
        <v>318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</row>
    <row r="93" spans="1:14" ht="36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36" customHeight="1">
      <c r="A94" s="12"/>
      <c r="B94" s="12"/>
      <c r="C94" s="12"/>
      <c r="D94" s="12" t="s">
        <v>59</v>
      </c>
      <c r="E94" s="12"/>
      <c r="F94" s="158" t="s">
        <v>59</v>
      </c>
      <c r="G94" s="12"/>
      <c r="H94" s="158" t="s">
        <v>59</v>
      </c>
      <c r="I94" s="12"/>
      <c r="J94" s="158" t="s">
        <v>59</v>
      </c>
      <c r="K94" s="12"/>
      <c r="L94" s="158" t="s">
        <v>59</v>
      </c>
      <c r="M94" s="12"/>
      <c r="N94" s="158" t="s">
        <v>0</v>
      </c>
    </row>
    <row r="95" spans="1:14" ht="36" customHeight="1">
      <c r="A95" s="3" t="s">
        <v>1</v>
      </c>
      <c r="B95" s="3">
        <v>2557</v>
      </c>
      <c r="C95" s="3">
        <v>2558</v>
      </c>
      <c r="D95" s="4" t="s">
        <v>2</v>
      </c>
      <c r="E95" s="3">
        <v>2559</v>
      </c>
      <c r="F95" s="4" t="s">
        <v>2</v>
      </c>
      <c r="G95" s="3">
        <v>2560</v>
      </c>
      <c r="H95" s="4" t="s">
        <v>2</v>
      </c>
      <c r="I95" s="3">
        <v>2561</v>
      </c>
      <c r="J95" s="4" t="s">
        <v>2</v>
      </c>
      <c r="K95" s="3">
        <v>2562</v>
      </c>
      <c r="L95" s="4" t="s">
        <v>2</v>
      </c>
      <c r="M95" s="3">
        <v>2563</v>
      </c>
      <c r="N95" s="4" t="s">
        <v>2</v>
      </c>
    </row>
    <row r="96" spans="1:14" ht="36" customHeight="1">
      <c r="A96" s="5" t="s">
        <v>4</v>
      </c>
      <c r="B96" s="44">
        <v>304.37540375</v>
      </c>
      <c r="C96" s="44">
        <v>288.56718077</v>
      </c>
      <c r="D96" s="4">
        <f aca="true" t="shared" si="30" ref="D96:D105">(C96-B96)/B96*100</f>
        <v>-5.19365979814326</v>
      </c>
      <c r="E96" s="44">
        <v>275.41557460999996</v>
      </c>
      <c r="F96" s="4">
        <f aca="true" t="shared" si="31" ref="F96:F105">(E96-C96)/C96*100</f>
        <v>-4.557554370842471</v>
      </c>
      <c r="G96" s="44">
        <v>213.84493892</v>
      </c>
      <c r="H96" s="4">
        <f aca="true" t="shared" si="32" ref="H96:H105">(G96-E96)/E96*100</f>
        <v>-22.35553881699921</v>
      </c>
      <c r="I96" s="44">
        <v>235.09828901</v>
      </c>
      <c r="J96" s="4">
        <f aca="true" t="shared" si="33" ref="J96:J105">(I96-G96)/G96*100</f>
        <v>9.938673413239364</v>
      </c>
      <c r="K96" s="44">
        <v>193.7753898854582</v>
      </c>
      <c r="L96" s="4">
        <f aca="true" t="shared" si="34" ref="L96:L105">(K96-I96)/I96*100</f>
        <v>-17.576860851923986</v>
      </c>
      <c r="M96" s="44">
        <v>181.77735201999997</v>
      </c>
      <c r="N96" s="4">
        <f aca="true" t="shared" si="35" ref="N96:N105">(M96-K96)/K96*100</f>
        <v>-6.191724280647993</v>
      </c>
    </row>
    <row r="97" spans="1:14" ht="36" customHeight="1">
      <c r="A97" s="5" t="s">
        <v>5</v>
      </c>
      <c r="B97" s="44">
        <v>290.08963042000005</v>
      </c>
      <c r="C97" s="44">
        <v>221.97476841999998</v>
      </c>
      <c r="D97" s="4">
        <f t="shared" si="30"/>
        <v>-23.48062628139497</v>
      </c>
      <c r="E97" s="44">
        <v>260.58595145000004</v>
      </c>
      <c r="F97" s="4">
        <f t="shared" si="31"/>
        <v>17.394401762340657</v>
      </c>
      <c r="G97" s="44">
        <v>256.06360266999997</v>
      </c>
      <c r="H97" s="4">
        <f t="shared" si="32"/>
        <v>-1.7354537935894057</v>
      </c>
      <c r="I97" s="44">
        <v>243.23337668</v>
      </c>
      <c r="J97" s="4">
        <f t="shared" si="33"/>
        <v>-5.010562163547637</v>
      </c>
      <c r="K97" s="44">
        <v>341.65047796</v>
      </c>
      <c r="L97" s="4">
        <f t="shared" si="34"/>
        <v>40.462005101166035</v>
      </c>
      <c r="M97" s="44">
        <v>347.03792053999996</v>
      </c>
      <c r="N97" s="4">
        <f t="shared" si="35"/>
        <v>1.5768871778457527</v>
      </c>
    </row>
    <row r="98" spans="1:14" ht="36" customHeight="1">
      <c r="A98" s="5" t="s">
        <v>6</v>
      </c>
      <c r="B98" s="41">
        <v>0</v>
      </c>
      <c r="C98" s="41">
        <v>0</v>
      </c>
      <c r="D98" s="4" t="e">
        <f t="shared" si="30"/>
        <v>#DIV/0!</v>
      </c>
      <c r="E98" s="41">
        <v>2.4999999999999998E-06</v>
      </c>
      <c r="F98" s="4" t="e">
        <f t="shared" si="31"/>
        <v>#DIV/0!</v>
      </c>
      <c r="G98" s="41">
        <v>0</v>
      </c>
      <c r="H98" s="4">
        <f t="shared" si="32"/>
        <v>-100</v>
      </c>
      <c r="I98" s="41">
        <v>0</v>
      </c>
      <c r="J98" s="4" t="e">
        <f t="shared" si="33"/>
        <v>#DIV/0!</v>
      </c>
      <c r="K98" s="41">
        <v>0</v>
      </c>
      <c r="L98" s="4" t="e">
        <f t="shared" si="34"/>
        <v>#DIV/0!</v>
      </c>
      <c r="M98" s="41">
        <v>0</v>
      </c>
      <c r="N98" s="4" t="e">
        <f t="shared" si="35"/>
        <v>#DIV/0!</v>
      </c>
    </row>
    <row r="99" spans="1:14" ht="36" customHeight="1">
      <c r="A99" s="5" t="s">
        <v>7</v>
      </c>
      <c r="B99" s="44">
        <v>222.44564847799995</v>
      </c>
      <c r="C99" s="44">
        <v>252.627649002</v>
      </c>
      <c r="D99" s="4">
        <f t="shared" si="30"/>
        <v>13.568258462464403</v>
      </c>
      <c r="E99" s="44">
        <v>276.452414386</v>
      </c>
      <c r="F99" s="4">
        <f t="shared" si="31"/>
        <v>9.430783003412019</v>
      </c>
      <c r="G99" s="44">
        <v>271.35333902599996</v>
      </c>
      <c r="H99" s="4">
        <f t="shared" si="32"/>
        <v>-1.8444676532578166</v>
      </c>
      <c r="I99" s="44">
        <v>300.80335834000005</v>
      </c>
      <c r="J99" s="4">
        <f t="shared" si="33"/>
        <v>10.853015267734852</v>
      </c>
      <c r="K99" s="44">
        <v>306.15363379</v>
      </c>
      <c r="L99" s="4">
        <f t="shared" si="34"/>
        <v>1.7786621397865237</v>
      </c>
      <c r="M99" s="44">
        <v>367.742512818</v>
      </c>
      <c r="N99" s="4">
        <f t="shared" si="35"/>
        <v>20.116984490945377</v>
      </c>
    </row>
    <row r="100" spans="1:14" ht="36" customHeight="1">
      <c r="A100" s="5" t="s">
        <v>8</v>
      </c>
      <c r="B100" s="44">
        <v>21.950413687272732</v>
      </c>
      <c r="C100" s="44">
        <v>21.76232536090909</v>
      </c>
      <c r="D100" s="4">
        <f t="shared" si="30"/>
        <v>-0.856878275932894</v>
      </c>
      <c r="E100" s="44">
        <v>31.262033834545456</v>
      </c>
      <c r="F100" s="4">
        <f t="shared" si="31"/>
        <v>43.652083663358695</v>
      </c>
      <c r="G100" s="44">
        <v>27.525921197272726</v>
      </c>
      <c r="H100" s="4">
        <f t="shared" si="32"/>
        <v>-11.950958331905507</v>
      </c>
      <c r="I100" s="44">
        <v>28.8451752</v>
      </c>
      <c r="J100" s="4">
        <f t="shared" si="33"/>
        <v>4.792769670713093</v>
      </c>
      <c r="K100" s="44">
        <v>23.025910270000004</v>
      </c>
      <c r="L100" s="4">
        <f t="shared" si="34"/>
        <v>-20.17413619314746</v>
      </c>
      <c r="M100" s="44">
        <v>20.89270706363635</v>
      </c>
      <c r="N100" s="4">
        <f t="shared" si="35"/>
        <v>-9.264359937782615</v>
      </c>
    </row>
    <row r="101" spans="1:14" ht="30" customHeight="1">
      <c r="A101" s="5" t="s">
        <v>314</v>
      </c>
      <c r="B101" s="6">
        <v>0</v>
      </c>
      <c r="C101" s="6">
        <v>0</v>
      </c>
      <c r="D101" s="4" t="e">
        <f t="shared" si="30"/>
        <v>#DIV/0!</v>
      </c>
      <c r="E101" s="6">
        <v>0</v>
      </c>
      <c r="F101" s="4" t="e">
        <f t="shared" si="31"/>
        <v>#DIV/0!</v>
      </c>
      <c r="G101" s="6">
        <v>0</v>
      </c>
      <c r="H101" s="4" t="e">
        <f t="shared" si="32"/>
        <v>#DIV/0!</v>
      </c>
      <c r="I101" s="6">
        <v>0</v>
      </c>
      <c r="J101" s="4" t="e">
        <f t="shared" si="33"/>
        <v>#DIV/0!</v>
      </c>
      <c r="K101" s="6">
        <v>0</v>
      </c>
      <c r="L101" s="4" t="e">
        <f t="shared" si="34"/>
        <v>#DIV/0!</v>
      </c>
      <c r="M101" s="6">
        <v>0</v>
      </c>
      <c r="N101" s="4" t="e">
        <f t="shared" si="35"/>
        <v>#DIV/0!</v>
      </c>
    </row>
    <row r="102" spans="1:14" ht="36" customHeight="1">
      <c r="A102" s="5" t="s">
        <v>9</v>
      </c>
      <c r="B102" s="41">
        <v>0</v>
      </c>
      <c r="C102" s="41">
        <v>0</v>
      </c>
      <c r="D102" s="4" t="e">
        <f t="shared" si="30"/>
        <v>#DIV/0!</v>
      </c>
      <c r="E102" s="41">
        <v>0</v>
      </c>
      <c r="F102" s="4" t="e">
        <f t="shared" si="31"/>
        <v>#DIV/0!</v>
      </c>
      <c r="G102" s="41">
        <v>0</v>
      </c>
      <c r="H102" s="4" t="e">
        <f t="shared" si="32"/>
        <v>#DIV/0!</v>
      </c>
      <c r="I102" s="41">
        <v>0</v>
      </c>
      <c r="J102" s="4" t="e">
        <f t="shared" si="33"/>
        <v>#DIV/0!</v>
      </c>
      <c r="K102" s="41">
        <v>0</v>
      </c>
      <c r="L102" s="4" t="e">
        <f t="shared" si="34"/>
        <v>#DIV/0!</v>
      </c>
      <c r="M102" s="41">
        <v>0</v>
      </c>
      <c r="N102" s="4" t="e">
        <f t="shared" si="35"/>
        <v>#DIV/0!</v>
      </c>
    </row>
    <row r="103" spans="1:14" ht="36" customHeight="1">
      <c r="A103" s="5" t="s">
        <v>10</v>
      </c>
      <c r="B103" s="41">
        <v>14.192540059999999</v>
      </c>
      <c r="C103" s="41">
        <v>16.25653976</v>
      </c>
      <c r="D103" s="4">
        <f t="shared" si="30"/>
        <v>14.542849210037742</v>
      </c>
      <c r="E103" s="41">
        <v>15.727909789999998</v>
      </c>
      <c r="F103" s="4">
        <f t="shared" si="31"/>
        <v>-3.251798831758283</v>
      </c>
      <c r="G103" s="41">
        <v>16.46923654</v>
      </c>
      <c r="H103" s="4">
        <f t="shared" si="32"/>
        <v>4.713447367757332</v>
      </c>
      <c r="I103" s="41">
        <v>17.715430119999997</v>
      </c>
      <c r="J103" s="4">
        <f t="shared" si="33"/>
        <v>7.566796293035671</v>
      </c>
      <c r="K103" s="41">
        <v>18.097017194246696</v>
      </c>
      <c r="L103" s="4">
        <f t="shared" si="34"/>
        <v>2.1539814255816623</v>
      </c>
      <c r="M103" s="41">
        <v>16.342789659999998</v>
      </c>
      <c r="N103" s="4">
        <f t="shared" si="35"/>
        <v>-9.693462272911987</v>
      </c>
    </row>
    <row r="104" spans="1:14" ht="36" customHeight="1">
      <c r="A104" s="5" t="s">
        <v>11</v>
      </c>
      <c r="B104" s="44">
        <v>0.644902</v>
      </c>
      <c r="C104" s="44">
        <v>0.7873550300000001</v>
      </c>
      <c r="D104" s="4">
        <f t="shared" si="30"/>
        <v>22.08909725818808</v>
      </c>
      <c r="E104" s="44">
        <v>0.9625</v>
      </c>
      <c r="F104" s="4">
        <f t="shared" si="31"/>
        <v>22.24472611802581</v>
      </c>
      <c r="G104" s="44">
        <v>0.9567</v>
      </c>
      <c r="H104" s="4">
        <f t="shared" si="32"/>
        <v>-0.6025974025974055</v>
      </c>
      <c r="I104" s="44">
        <v>0.9400999999999999</v>
      </c>
      <c r="J104" s="4">
        <f t="shared" si="33"/>
        <v>-1.7351311800982605</v>
      </c>
      <c r="K104" s="44">
        <v>0.7876</v>
      </c>
      <c r="L104" s="4">
        <f t="shared" si="34"/>
        <v>-16.221678544835655</v>
      </c>
      <c r="M104" s="44">
        <v>0.6349010000000002</v>
      </c>
      <c r="N104" s="4">
        <f t="shared" si="35"/>
        <v>-19.38788725241237</v>
      </c>
    </row>
    <row r="105" spans="1:14" ht="36" customHeight="1">
      <c r="A105" s="3" t="s">
        <v>3</v>
      </c>
      <c r="B105" s="44">
        <f>SUM(B96:B104)</f>
        <v>853.6985383952729</v>
      </c>
      <c r="C105" s="44">
        <f>SUM(C96:C104)</f>
        <v>801.9758183429091</v>
      </c>
      <c r="D105" s="4">
        <f t="shared" si="30"/>
        <v>-6.058663301636759</v>
      </c>
      <c r="E105" s="44">
        <f>SUM(E96:E104)</f>
        <v>860.4063865705456</v>
      </c>
      <c r="F105" s="4">
        <f t="shared" si="31"/>
        <v>7.285826690930568</v>
      </c>
      <c r="G105" s="44">
        <f>SUM(G96:G104)</f>
        <v>786.2137383532726</v>
      </c>
      <c r="H105" s="4">
        <f t="shared" si="32"/>
        <v>-8.62297739478598</v>
      </c>
      <c r="I105" s="44">
        <f>SUM(I96:I104)</f>
        <v>826.63572935</v>
      </c>
      <c r="J105" s="4">
        <f t="shared" si="33"/>
        <v>5.141348850172914</v>
      </c>
      <c r="K105" s="44">
        <f>SUM(K96:K104)</f>
        <v>883.490029099705</v>
      </c>
      <c r="L105" s="4">
        <f t="shared" si="34"/>
        <v>6.8777936557872525</v>
      </c>
      <c r="M105" s="44">
        <f>SUM(M96:M104)</f>
        <v>934.4281831016363</v>
      </c>
      <c r="N105" s="4">
        <f t="shared" si="35"/>
        <v>5.76556071083658</v>
      </c>
    </row>
    <row r="106" ht="36" customHeight="1">
      <c r="A106" s="1"/>
    </row>
    <row r="107" ht="36" customHeight="1">
      <c r="A107" s="1"/>
    </row>
    <row r="108" spans="1:14" ht="36" customHeight="1">
      <c r="A108" s="244" t="s">
        <v>233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</row>
    <row r="109" spans="1:14" ht="36" customHeight="1">
      <c r="A109" s="244" t="s">
        <v>318</v>
      </c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</row>
    <row r="110" spans="1:14" ht="3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36" customHeight="1">
      <c r="A111" s="12"/>
      <c r="B111" s="12"/>
      <c r="C111" s="12"/>
      <c r="D111" s="12" t="s">
        <v>59</v>
      </c>
      <c r="E111" s="12"/>
      <c r="F111" s="158" t="s">
        <v>59</v>
      </c>
      <c r="G111" s="12"/>
      <c r="H111" s="158" t="s">
        <v>59</v>
      </c>
      <c r="I111" s="12"/>
      <c r="J111" s="158" t="s">
        <v>59</v>
      </c>
      <c r="K111" s="12"/>
      <c r="L111" s="158" t="s">
        <v>59</v>
      </c>
      <c r="M111" s="12"/>
      <c r="N111" s="158" t="s">
        <v>0</v>
      </c>
    </row>
    <row r="112" spans="1:14" ht="36" customHeight="1">
      <c r="A112" s="3" t="s">
        <v>1</v>
      </c>
      <c r="B112" s="3">
        <v>2557</v>
      </c>
      <c r="C112" s="3">
        <v>2558</v>
      </c>
      <c r="D112" s="4" t="s">
        <v>2</v>
      </c>
      <c r="E112" s="3">
        <v>2559</v>
      </c>
      <c r="F112" s="4" t="s">
        <v>2</v>
      </c>
      <c r="G112" s="3">
        <v>2560</v>
      </c>
      <c r="H112" s="4" t="s">
        <v>2</v>
      </c>
      <c r="I112" s="3">
        <v>2561</v>
      </c>
      <c r="J112" s="4" t="s">
        <v>2</v>
      </c>
      <c r="K112" s="3">
        <v>2562</v>
      </c>
      <c r="L112" s="4" t="s">
        <v>2</v>
      </c>
      <c r="M112" s="3">
        <v>2563</v>
      </c>
      <c r="N112" s="4" t="s">
        <v>2</v>
      </c>
    </row>
    <row r="113" spans="1:14" ht="36" customHeight="1">
      <c r="A113" s="5" t="s">
        <v>4</v>
      </c>
      <c r="B113" s="44">
        <v>219.51369863</v>
      </c>
      <c r="C113" s="44">
        <v>236.96751442</v>
      </c>
      <c r="D113" s="4">
        <f aca="true" t="shared" si="36" ref="D113:D122">(C113-B113)/B113*100</f>
        <v>7.951128288999936</v>
      </c>
      <c r="E113" s="44">
        <v>241.36686841000002</v>
      </c>
      <c r="F113" s="4">
        <f aca="true" t="shared" si="37" ref="F113:F122">(E113-C113)/C113*100</f>
        <v>1.8565219797185555</v>
      </c>
      <c r="G113" s="44">
        <v>196.61071779999997</v>
      </c>
      <c r="H113" s="4">
        <f aca="true" t="shared" si="38" ref="H113:H122">(G113-E113)/E113*100</f>
        <v>-18.542789615173945</v>
      </c>
      <c r="I113" s="44">
        <v>191.66689424000003</v>
      </c>
      <c r="J113" s="4">
        <f aca="true" t="shared" si="39" ref="J113:J122">(I113-G113)/G113*100</f>
        <v>-2.514523936090295</v>
      </c>
      <c r="K113" s="44">
        <v>201.39809221102107</v>
      </c>
      <c r="L113" s="4">
        <f aca="true" t="shared" si="40" ref="L113:L122">(K113-I113)/I113*100</f>
        <v>5.077140739201362</v>
      </c>
      <c r="M113" s="44">
        <v>170.78410517</v>
      </c>
      <c r="N113" s="4">
        <f aca="true" t="shared" si="41" ref="N113:N122">(M113-K113)/K113*100</f>
        <v>-15.200733385768277</v>
      </c>
    </row>
    <row r="114" spans="1:14" ht="36" customHeight="1">
      <c r="A114" s="5" t="s">
        <v>5</v>
      </c>
      <c r="B114" s="44">
        <v>141.67746761</v>
      </c>
      <c r="C114" s="44">
        <v>176.68880914</v>
      </c>
      <c r="D114" s="4">
        <f t="shared" si="36"/>
        <v>24.712004047373853</v>
      </c>
      <c r="E114" s="44">
        <v>180.43299113</v>
      </c>
      <c r="F114" s="4">
        <f t="shared" si="37"/>
        <v>2.1190827015158042</v>
      </c>
      <c r="G114" s="44">
        <v>154.96396195</v>
      </c>
      <c r="H114" s="4">
        <f t="shared" si="38"/>
        <v>-14.115505717937053</v>
      </c>
      <c r="I114" s="44">
        <v>170.15273148</v>
      </c>
      <c r="J114" s="4">
        <f t="shared" si="39"/>
        <v>9.801485028435671</v>
      </c>
      <c r="K114" s="44">
        <v>174.50769755</v>
      </c>
      <c r="L114" s="4">
        <f t="shared" si="40"/>
        <v>2.559445289017813</v>
      </c>
      <c r="M114" s="44">
        <v>159.40566141</v>
      </c>
      <c r="N114" s="4">
        <f t="shared" si="41"/>
        <v>-8.654080222262376</v>
      </c>
    </row>
    <row r="115" spans="1:14" ht="36" customHeight="1">
      <c r="A115" s="5" t="s">
        <v>6</v>
      </c>
      <c r="B115" s="41">
        <v>0</v>
      </c>
      <c r="C115" s="41">
        <v>0</v>
      </c>
      <c r="D115" s="4" t="e">
        <f t="shared" si="36"/>
        <v>#DIV/0!</v>
      </c>
      <c r="E115" s="41">
        <v>4E-06</v>
      </c>
      <c r="F115" s="4" t="e">
        <f t="shared" si="37"/>
        <v>#DIV/0!</v>
      </c>
      <c r="G115" s="41">
        <v>0</v>
      </c>
      <c r="H115" s="4">
        <f t="shared" si="38"/>
        <v>-100</v>
      </c>
      <c r="I115" s="41">
        <v>0</v>
      </c>
      <c r="J115" s="4" t="e">
        <f t="shared" si="39"/>
        <v>#DIV/0!</v>
      </c>
      <c r="K115" s="41">
        <v>0</v>
      </c>
      <c r="L115" s="4" t="e">
        <f t="shared" si="40"/>
        <v>#DIV/0!</v>
      </c>
      <c r="M115" s="41">
        <v>0</v>
      </c>
      <c r="N115" s="4" t="e">
        <f t="shared" si="41"/>
        <v>#DIV/0!</v>
      </c>
    </row>
    <row r="116" spans="1:14" ht="36" customHeight="1">
      <c r="A116" s="5" t="s">
        <v>7</v>
      </c>
      <c r="B116" s="44">
        <v>268.0295039</v>
      </c>
      <c r="C116" s="44">
        <v>238.69418976999998</v>
      </c>
      <c r="D116" s="4">
        <f t="shared" si="36"/>
        <v>-10.944807830165159</v>
      </c>
      <c r="E116" s="44">
        <v>296.42768114999996</v>
      </c>
      <c r="F116" s="4">
        <f t="shared" si="37"/>
        <v>24.18722107799548</v>
      </c>
      <c r="G116" s="44">
        <v>242.23474663000002</v>
      </c>
      <c r="H116" s="4">
        <f t="shared" si="38"/>
        <v>-18.282008721235766</v>
      </c>
      <c r="I116" s="44">
        <v>323.71742298</v>
      </c>
      <c r="J116" s="4">
        <f t="shared" si="39"/>
        <v>33.63789773498522</v>
      </c>
      <c r="K116" s="44">
        <v>322.13290384</v>
      </c>
      <c r="L116" s="4">
        <f t="shared" si="40"/>
        <v>-0.4894760144244361</v>
      </c>
      <c r="M116" s="44">
        <v>294.8704022519999</v>
      </c>
      <c r="N116" s="4">
        <f t="shared" si="41"/>
        <v>-8.463122289904627</v>
      </c>
    </row>
    <row r="117" spans="1:14" ht="36" customHeight="1">
      <c r="A117" s="5" t="s">
        <v>8</v>
      </c>
      <c r="B117" s="44">
        <v>36.26548586454545</v>
      </c>
      <c r="C117" s="44">
        <v>40.83114301909091</v>
      </c>
      <c r="D117" s="4">
        <f t="shared" si="36"/>
        <v>12.589538084774501</v>
      </c>
      <c r="E117" s="44">
        <v>47.48964084090909</v>
      </c>
      <c r="F117" s="4">
        <f t="shared" si="37"/>
        <v>16.307400012546672</v>
      </c>
      <c r="G117" s="44">
        <v>40.93098776090909</v>
      </c>
      <c r="H117" s="4">
        <f t="shared" si="38"/>
        <v>-13.810702637174224</v>
      </c>
      <c r="I117" s="44">
        <v>34.76795011</v>
      </c>
      <c r="J117" s="4">
        <f t="shared" si="39"/>
        <v>-15.05714371446238</v>
      </c>
      <c r="K117" s="44">
        <v>31.681537140000003</v>
      </c>
      <c r="L117" s="4">
        <f t="shared" si="40"/>
        <v>-8.877178436563275</v>
      </c>
      <c r="M117" s="44">
        <v>32.821030454545486</v>
      </c>
      <c r="N117" s="4">
        <f t="shared" si="41"/>
        <v>3.596710947168022</v>
      </c>
    </row>
    <row r="118" spans="1:14" ht="30" customHeight="1">
      <c r="A118" s="5" t="s">
        <v>314</v>
      </c>
      <c r="B118" s="6">
        <v>0</v>
      </c>
      <c r="C118" s="6">
        <v>0</v>
      </c>
      <c r="D118" s="4" t="e">
        <f t="shared" si="36"/>
        <v>#DIV/0!</v>
      </c>
      <c r="E118" s="6">
        <v>0</v>
      </c>
      <c r="F118" s="4" t="e">
        <f t="shared" si="37"/>
        <v>#DIV/0!</v>
      </c>
      <c r="G118" s="6">
        <v>0</v>
      </c>
      <c r="H118" s="4" t="e">
        <f t="shared" si="38"/>
        <v>#DIV/0!</v>
      </c>
      <c r="I118" s="6">
        <v>0</v>
      </c>
      <c r="J118" s="4" t="e">
        <f t="shared" si="39"/>
        <v>#DIV/0!</v>
      </c>
      <c r="K118" s="6">
        <v>0</v>
      </c>
      <c r="L118" s="4" t="e">
        <f t="shared" si="40"/>
        <v>#DIV/0!</v>
      </c>
      <c r="M118" s="6">
        <v>0</v>
      </c>
      <c r="N118" s="4" t="e">
        <f t="shared" si="41"/>
        <v>#DIV/0!</v>
      </c>
    </row>
    <row r="119" spans="1:14" ht="36" customHeight="1">
      <c r="A119" s="5" t="s">
        <v>9</v>
      </c>
      <c r="B119" s="41">
        <v>0</v>
      </c>
      <c r="C119" s="41">
        <v>0</v>
      </c>
      <c r="D119" s="4" t="e">
        <f t="shared" si="36"/>
        <v>#DIV/0!</v>
      </c>
      <c r="E119" s="41">
        <v>0</v>
      </c>
      <c r="F119" s="4" t="e">
        <f t="shared" si="37"/>
        <v>#DIV/0!</v>
      </c>
      <c r="G119" s="41">
        <v>0</v>
      </c>
      <c r="H119" s="4" t="e">
        <f t="shared" si="38"/>
        <v>#DIV/0!</v>
      </c>
      <c r="I119" s="41">
        <v>0</v>
      </c>
      <c r="J119" s="4" t="e">
        <f t="shared" si="39"/>
        <v>#DIV/0!</v>
      </c>
      <c r="K119" s="41">
        <v>0</v>
      </c>
      <c r="L119" s="4" t="e">
        <f t="shared" si="40"/>
        <v>#DIV/0!</v>
      </c>
      <c r="M119" s="41">
        <v>0</v>
      </c>
      <c r="N119" s="4" t="e">
        <f t="shared" si="41"/>
        <v>#DIV/0!</v>
      </c>
    </row>
    <row r="120" spans="1:14" ht="36" customHeight="1">
      <c r="A120" s="5" t="s">
        <v>10</v>
      </c>
      <c r="B120" s="41">
        <v>19.31631157</v>
      </c>
      <c r="C120" s="41">
        <v>23.1986272</v>
      </c>
      <c r="D120" s="4">
        <f t="shared" si="36"/>
        <v>20.09863847935437</v>
      </c>
      <c r="E120" s="41">
        <v>22.595144310000002</v>
      </c>
      <c r="F120" s="4">
        <f t="shared" si="37"/>
        <v>-2.6013732829846012</v>
      </c>
      <c r="G120" s="41">
        <v>21.412915660000003</v>
      </c>
      <c r="H120" s="4">
        <f t="shared" si="38"/>
        <v>-5.232224383168805</v>
      </c>
      <c r="I120" s="41">
        <v>20.83597289</v>
      </c>
      <c r="J120" s="4">
        <f t="shared" si="39"/>
        <v>-2.6943681054969524</v>
      </c>
      <c r="K120" s="41">
        <v>21.402943654738262</v>
      </c>
      <c r="L120" s="4">
        <f t="shared" si="40"/>
        <v>2.7211149089677162</v>
      </c>
      <c r="M120" s="41">
        <v>21.1308085</v>
      </c>
      <c r="N120" s="4">
        <f t="shared" si="41"/>
        <v>-1.2714847038249129</v>
      </c>
    </row>
    <row r="121" spans="1:14" ht="36" customHeight="1">
      <c r="A121" s="5" t="s">
        <v>11</v>
      </c>
      <c r="B121" s="44">
        <v>0.7979014999999999</v>
      </c>
      <c r="C121" s="44">
        <v>0.7691000100000001</v>
      </c>
      <c r="D121" s="4">
        <f t="shared" si="36"/>
        <v>-3.60965482581495</v>
      </c>
      <c r="E121" s="44">
        <v>1.1333</v>
      </c>
      <c r="F121" s="4">
        <f t="shared" si="37"/>
        <v>47.3540482726037</v>
      </c>
      <c r="G121" s="44">
        <v>1.2066005</v>
      </c>
      <c r="H121" s="4">
        <f t="shared" si="38"/>
        <v>6.467881408276713</v>
      </c>
      <c r="I121" s="44">
        <v>1.2777015</v>
      </c>
      <c r="J121" s="4">
        <f t="shared" si="39"/>
        <v>5.892671186527776</v>
      </c>
      <c r="K121" s="44">
        <v>1.1654054999999999</v>
      </c>
      <c r="L121" s="4">
        <f t="shared" si="40"/>
        <v>-8.78890726824694</v>
      </c>
      <c r="M121" s="44">
        <v>1.0848035</v>
      </c>
      <c r="N121" s="4">
        <f t="shared" si="41"/>
        <v>-6.916219290195545</v>
      </c>
    </row>
    <row r="122" spans="1:14" ht="36" customHeight="1">
      <c r="A122" s="3" t="s">
        <v>3</v>
      </c>
      <c r="B122" s="44">
        <f>SUM(B113:B121)</f>
        <v>685.6003690745455</v>
      </c>
      <c r="C122" s="44">
        <f>SUM(C113:C121)</f>
        <v>717.1493835590909</v>
      </c>
      <c r="D122" s="4">
        <f t="shared" si="36"/>
        <v>4.6016624126284675</v>
      </c>
      <c r="E122" s="44">
        <f>SUM(E113:E121)</f>
        <v>789.4456298409091</v>
      </c>
      <c r="F122" s="4">
        <f t="shared" si="37"/>
        <v>10.081058136454663</v>
      </c>
      <c r="G122" s="44">
        <f>SUM(G113:G121)</f>
        <v>657.359930300909</v>
      </c>
      <c r="H122" s="4">
        <f t="shared" si="38"/>
        <v>-16.731449836085392</v>
      </c>
      <c r="I122" s="44">
        <f>SUM(I113:I121)</f>
        <v>742.4186732000001</v>
      </c>
      <c r="J122" s="4">
        <f t="shared" si="39"/>
        <v>12.939447474407984</v>
      </c>
      <c r="K122" s="44">
        <f>SUM(K113:K121)</f>
        <v>752.2885798957594</v>
      </c>
      <c r="L122" s="4">
        <f t="shared" si="40"/>
        <v>1.329425976480055</v>
      </c>
      <c r="M122" s="44">
        <f>SUM(M113:M121)</f>
        <v>680.0968112865454</v>
      </c>
      <c r="N122" s="4">
        <f t="shared" si="41"/>
        <v>-9.596286656274543</v>
      </c>
    </row>
    <row r="123" ht="30" customHeight="1">
      <c r="A123" s="1"/>
    </row>
    <row r="124" ht="30" customHeight="1">
      <c r="A124" s="1"/>
    </row>
    <row r="125" spans="1:14" ht="37.5" customHeight="1">
      <c r="A125" s="246" t="s">
        <v>133</v>
      </c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</row>
    <row r="126" spans="1:14" ht="37.5" customHeight="1">
      <c r="A126" s="246" t="s">
        <v>318</v>
      </c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</row>
    <row r="127" spans="1:14" ht="37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37.5" customHeight="1">
      <c r="A128" s="12"/>
      <c r="B128" s="12"/>
      <c r="C128" s="12"/>
      <c r="D128" s="12" t="s">
        <v>59</v>
      </c>
      <c r="E128" s="12"/>
      <c r="F128" s="158" t="s">
        <v>59</v>
      </c>
      <c r="G128" s="12"/>
      <c r="H128" s="158" t="s">
        <v>59</v>
      </c>
      <c r="I128" s="12"/>
      <c r="J128" s="158" t="s">
        <v>59</v>
      </c>
      <c r="K128" s="12"/>
      <c r="L128" s="158" t="s">
        <v>59</v>
      </c>
      <c r="M128" s="12"/>
      <c r="N128" s="158" t="s">
        <v>0</v>
      </c>
    </row>
    <row r="129" spans="1:14" ht="37.5" customHeight="1">
      <c r="A129" s="3" t="s">
        <v>1</v>
      </c>
      <c r="B129" s="3">
        <v>2557</v>
      </c>
      <c r="C129" s="3">
        <v>2558</v>
      </c>
      <c r="D129" s="4" t="s">
        <v>2</v>
      </c>
      <c r="E129" s="3">
        <v>2559</v>
      </c>
      <c r="F129" s="4" t="s">
        <v>2</v>
      </c>
      <c r="G129" s="3">
        <v>2560</v>
      </c>
      <c r="H129" s="4" t="s">
        <v>2</v>
      </c>
      <c r="I129" s="3">
        <v>2561</v>
      </c>
      <c r="J129" s="4" t="s">
        <v>2</v>
      </c>
      <c r="K129" s="3">
        <v>2562</v>
      </c>
      <c r="L129" s="4" t="s">
        <v>2</v>
      </c>
      <c r="M129" s="3">
        <v>2563</v>
      </c>
      <c r="N129" s="4" t="s">
        <v>2</v>
      </c>
    </row>
    <row r="130" spans="1:14" ht="37.5" customHeight="1">
      <c r="A130" s="30" t="s">
        <v>4</v>
      </c>
      <c r="B130" s="44">
        <v>1639.9800387099997</v>
      </c>
      <c r="C130" s="44">
        <v>1671.9378956100002</v>
      </c>
      <c r="D130" s="4">
        <f aca="true" t="shared" si="42" ref="D130:D139">(C130-B130)/B130*100</f>
        <v>1.9486735292911475</v>
      </c>
      <c r="E130" s="44">
        <v>1805.60853059</v>
      </c>
      <c r="F130" s="4">
        <f aca="true" t="shared" si="43" ref="F130:F139">(E130-C130)/C130*100</f>
        <v>7.994952164848845</v>
      </c>
      <c r="G130" s="44">
        <v>1629.4506186499998</v>
      </c>
      <c r="H130" s="4">
        <f aca="true" t="shared" si="44" ref="H130:H139">(G130-E130)/E130*100</f>
        <v>-9.756151954069413</v>
      </c>
      <c r="I130" s="44">
        <v>1565.1843936799999</v>
      </c>
      <c r="J130" s="4">
        <f aca="true" t="shared" si="45" ref="J130:J139">(I130-G130)/G130*100</f>
        <v>-3.9440425033097672</v>
      </c>
      <c r="K130" s="44">
        <v>1529.2004897678344</v>
      </c>
      <c r="L130" s="4">
        <f aca="true" t="shared" si="46" ref="L130:L139">(K130-I130)/I130*100</f>
        <v>-2.299020106350636</v>
      </c>
      <c r="M130" s="44">
        <v>1528.79612768</v>
      </c>
      <c r="N130" s="4">
        <f aca="true" t="shared" si="47" ref="N130:N139">(M130-K130)/K130*100</f>
        <v>-0.026442712419993637</v>
      </c>
    </row>
    <row r="131" spans="1:14" ht="37.5" customHeight="1">
      <c r="A131" s="30" t="s">
        <v>5</v>
      </c>
      <c r="B131" s="44">
        <v>3730.4934805700004</v>
      </c>
      <c r="C131" s="44">
        <v>3498.2286376</v>
      </c>
      <c r="D131" s="4">
        <f t="shared" si="42"/>
        <v>-6.226115772075049</v>
      </c>
      <c r="E131" s="44">
        <v>3550.09576809</v>
      </c>
      <c r="F131" s="4">
        <f t="shared" si="43"/>
        <v>1.4826683977289703</v>
      </c>
      <c r="G131" s="44">
        <v>3471.76755241</v>
      </c>
      <c r="H131" s="4">
        <f t="shared" si="44"/>
        <v>-2.2063690896468895</v>
      </c>
      <c r="I131" s="44">
        <v>3514.6500147499996</v>
      </c>
      <c r="J131" s="4">
        <f t="shared" si="45"/>
        <v>1.2351766554829358</v>
      </c>
      <c r="K131" s="44">
        <v>3638.8296094800003</v>
      </c>
      <c r="L131" s="4">
        <f t="shared" si="46"/>
        <v>3.5331994425861395</v>
      </c>
      <c r="M131" s="44">
        <v>3446.06983536</v>
      </c>
      <c r="N131" s="4">
        <f t="shared" si="47"/>
        <v>-5.2973014624761765</v>
      </c>
    </row>
    <row r="132" spans="1:14" ht="37.5" customHeight="1">
      <c r="A132" s="30" t="s">
        <v>6</v>
      </c>
      <c r="B132" s="41">
        <v>0</v>
      </c>
      <c r="C132" s="41">
        <v>0</v>
      </c>
      <c r="D132" s="4" t="e">
        <f t="shared" si="42"/>
        <v>#DIV/0!</v>
      </c>
      <c r="E132" s="41">
        <v>0.000239</v>
      </c>
      <c r="F132" s="4" t="e">
        <f t="shared" si="43"/>
        <v>#DIV/0!</v>
      </c>
      <c r="G132" s="41">
        <v>0</v>
      </c>
      <c r="H132" s="4">
        <f t="shared" si="44"/>
        <v>-100</v>
      </c>
      <c r="I132" s="41">
        <v>0</v>
      </c>
      <c r="J132" s="4" t="e">
        <f t="shared" si="45"/>
        <v>#DIV/0!</v>
      </c>
      <c r="K132" s="41">
        <v>0</v>
      </c>
      <c r="L132" s="4" t="e">
        <f t="shared" si="46"/>
        <v>#DIV/0!</v>
      </c>
      <c r="M132" s="41">
        <v>0</v>
      </c>
      <c r="N132" s="4" t="e">
        <f t="shared" si="47"/>
        <v>#DIV/0!</v>
      </c>
    </row>
    <row r="133" spans="1:14" ht="37.5" customHeight="1">
      <c r="A133" s="30" t="s">
        <v>7</v>
      </c>
      <c r="B133" s="44">
        <v>3802.7045184359995</v>
      </c>
      <c r="C133" s="44">
        <v>3934.0960008</v>
      </c>
      <c r="D133" s="4">
        <f t="shared" si="42"/>
        <v>3.4552114613953813</v>
      </c>
      <c r="E133" s="44">
        <v>4464.236743295</v>
      </c>
      <c r="F133" s="4">
        <f t="shared" si="43"/>
        <v>13.475541582798078</v>
      </c>
      <c r="G133" s="44">
        <v>4030.254770032</v>
      </c>
      <c r="H133" s="4">
        <f t="shared" si="44"/>
        <v>-9.721302838941364</v>
      </c>
      <c r="I133" s="44">
        <v>4153.523358089999</v>
      </c>
      <c r="J133" s="4">
        <f t="shared" si="45"/>
        <v>3.05858053874397</v>
      </c>
      <c r="K133" s="44">
        <v>5118.254123159999</v>
      </c>
      <c r="L133" s="4">
        <f t="shared" si="46"/>
        <v>23.226804856916264</v>
      </c>
      <c r="M133" s="44">
        <v>5149.379573811001</v>
      </c>
      <c r="N133" s="4">
        <f t="shared" si="47"/>
        <v>0.6081263239775485</v>
      </c>
    </row>
    <row r="134" spans="1:14" ht="37.5" customHeight="1">
      <c r="A134" s="30" t="s">
        <v>8</v>
      </c>
      <c r="B134" s="44">
        <v>253.09087420090904</v>
      </c>
      <c r="C134" s="44">
        <v>185.5024167</v>
      </c>
      <c r="D134" s="4">
        <f t="shared" si="42"/>
        <v>-26.70521318254085</v>
      </c>
      <c r="E134" s="44">
        <v>224.30785249272728</v>
      </c>
      <c r="F134" s="4">
        <f t="shared" si="43"/>
        <v>20.91909986029162</v>
      </c>
      <c r="G134" s="44">
        <v>204.09284607272733</v>
      </c>
      <c r="H134" s="4">
        <f t="shared" si="44"/>
        <v>-9.012170637519425</v>
      </c>
      <c r="I134" s="44">
        <v>199.82284379</v>
      </c>
      <c r="J134" s="4">
        <f t="shared" si="45"/>
        <v>-2.0921861617852726</v>
      </c>
      <c r="K134" s="44">
        <v>237.50340602999998</v>
      </c>
      <c r="L134" s="4">
        <f t="shared" si="46"/>
        <v>18.856984279334768</v>
      </c>
      <c r="M134" s="44">
        <v>195.45084324545428</v>
      </c>
      <c r="N134" s="4">
        <f t="shared" si="47"/>
        <v>-17.706088298891125</v>
      </c>
    </row>
    <row r="135" spans="1:14" ht="30" customHeight="1">
      <c r="A135" s="5" t="s">
        <v>314</v>
      </c>
      <c r="B135" s="6">
        <v>0</v>
      </c>
      <c r="C135" s="6">
        <v>0</v>
      </c>
      <c r="D135" s="4" t="e">
        <f t="shared" si="42"/>
        <v>#DIV/0!</v>
      </c>
      <c r="E135" s="6">
        <v>0</v>
      </c>
      <c r="F135" s="4" t="e">
        <f t="shared" si="43"/>
        <v>#DIV/0!</v>
      </c>
      <c r="G135" s="6">
        <v>0</v>
      </c>
      <c r="H135" s="4" t="e">
        <f t="shared" si="44"/>
        <v>#DIV/0!</v>
      </c>
      <c r="I135" s="6">
        <v>0</v>
      </c>
      <c r="J135" s="4" t="e">
        <f t="shared" si="45"/>
        <v>#DIV/0!</v>
      </c>
      <c r="K135" s="6">
        <v>0</v>
      </c>
      <c r="L135" s="4" t="e">
        <f t="shared" si="46"/>
        <v>#DIV/0!</v>
      </c>
      <c r="M135" s="6">
        <v>0</v>
      </c>
      <c r="N135" s="4" t="e">
        <f t="shared" si="47"/>
        <v>#DIV/0!</v>
      </c>
    </row>
    <row r="136" spans="1:14" ht="37.5" customHeight="1">
      <c r="A136" s="30" t="s">
        <v>9</v>
      </c>
      <c r="B136" s="41">
        <v>0</v>
      </c>
      <c r="C136" s="41">
        <v>0</v>
      </c>
      <c r="D136" s="4" t="e">
        <f t="shared" si="42"/>
        <v>#DIV/0!</v>
      </c>
      <c r="E136" s="41">
        <v>0</v>
      </c>
      <c r="F136" s="4" t="e">
        <f t="shared" si="43"/>
        <v>#DIV/0!</v>
      </c>
      <c r="G136" s="41">
        <v>0</v>
      </c>
      <c r="H136" s="4" t="e">
        <f t="shared" si="44"/>
        <v>#DIV/0!</v>
      </c>
      <c r="I136" s="41">
        <v>0</v>
      </c>
      <c r="J136" s="4" t="e">
        <f t="shared" si="45"/>
        <v>#DIV/0!</v>
      </c>
      <c r="K136" s="41">
        <v>0</v>
      </c>
      <c r="L136" s="4" t="e">
        <f t="shared" si="46"/>
        <v>#DIV/0!</v>
      </c>
      <c r="M136" s="41">
        <v>0</v>
      </c>
      <c r="N136" s="4" t="e">
        <f t="shared" si="47"/>
        <v>#DIV/0!</v>
      </c>
    </row>
    <row r="137" spans="1:14" ht="37.5" customHeight="1">
      <c r="A137" s="30" t="s">
        <v>10</v>
      </c>
      <c r="B137" s="41">
        <v>97.71199037999999</v>
      </c>
      <c r="C137" s="41">
        <v>96.35439764000002</v>
      </c>
      <c r="D137" s="4">
        <f t="shared" si="42"/>
        <v>-1.3893819322688254</v>
      </c>
      <c r="E137" s="41">
        <v>97.12082764</v>
      </c>
      <c r="F137" s="4">
        <f t="shared" si="43"/>
        <v>0.795428147310439</v>
      </c>
      <c r="G137" s="41">
        <v>88.11537338999999</v>
      </c>
      <c r="H137" s="4">
        <f t="shared" si="44"/>
        <v>-9.272423298718929</v>
      </c>
      <c r="I137" s="41">
        <v>95.74507369000001</v>
      </c>
      <c r="J137" s="4">
        <f t="shared" si="45"/>
        <v>8.658761810190436</v>
      </c>
      <c r="K137" s="41">
        <v>103.2282628283919</v>
      </c>
      <c r="L137" s="4">
        <f t="shared" si="46"/>
        <v>7.815743254447425</v>
      </c>
      <c r="M137" s="41">
        <v>92.64930260000001</v>
      </c>
      <c r="N137" s="4">
        <f t="shared" si="47"/>
        <v>-10.248123855361687</v>
      </c>
    </row>
    <row r="138" spans="1:14" ht="37.5" customHeight="1">
      <c r="A138" s="30" t="s">
        <v>11</v>
      </c>
      <c r="B138" s="44">
        <v>2.92471296</v>
      </c>
      <c r="C138" s="44">
        <v>3.0606098800000003</v>
      </c>
      <c r="D138" s="4">
        <f t="shared" si="42"/>
        <v>4.646504523985849</v>
      </c>
      <c r="E138" s="44">
        <v>3.8916999999999997</v>
      </c>
      <c r="F138" s="4">
        <f t="shared" si="43"/>
        <v>27.154395776831226</v>
      </c>
      <c r="G138" s="44">
        <v>4.24604378</v>
      </c>
      <c r="H138" s="4">
        <f t="shared" si="44"/>
        <v>9.105115502222686</v>
      </c>
      <c r="I138" s="44">
        <v>4.091074499999999</v>
      </c>
      <c r="J138" s="4">
        <f t="shared" si="45"/>
        <v>-3.649733446695675</v>
      </c>
      <c r="K138" s="44">
        <v>4.2410125700000005</v>
      </c>
      <c r="L138" s="4">
        <f t="shared" si="46"/>
        <v>3.6650046338682407</v>
      </c>
      <c r="M138" s="44">
        <v>3.383813000000001</v>
      </c>
      <c r="N138" s="4">
        <f t="shared" si="47"/>
        <v>-20.212144054079037</v>
      </c>
    </row>
    <row r="139" spans="1:14" ht="37.5" customHeight="1">
      <c r="A139" s="3" t="s">
        <v>3</v>
      </c>
      <c r="B139" s="44">
        <f>SUM(B130:B138)</f>
        <v>9526.905615256908</v>
      </c>
      <c r="C139" s="44">
        <f>SUM(C130:C138)</f>
        <v>9389.17995823</v>
      </c>
      <c r="D139" s="4">
        <f t="shared" si="42"/>
        <v>-1.4456494331837166</v>
      </c>
      <c r="E139" s="44">
        <f>SUM(E130:E138)</f>
        <v>10145.261661107728</v>
      </c>
      <c r="F139" s="4">
        <f t="shared" si="43"/>
        <v>8.052691568820052</v>
      </c>
      <c r="G139" s="44">
        <f>SUM(G130:G138)</f>
        <v>9427.927204334728</v>
      </c>
      <c r="H139" s="4">
        <f t="shared" si="44"/>
        <v>-7.070635344211286</v>
      </c>
      <c r="I139" s="44">
        <f>SUM(I130:I138)</f>
        <v>9533.016758499998</v>
      </c>
      <c r="J139" s="4">
        <f t="shared" si="45"/>
        <v>1.1146623418661132</v>
      </c>
      <c r="K139" s="44">
        <f>SUM(K130:K138)</f>
        <v>10631.256903836227</v>
      </c>
      <c r="L139" s="4">
        <f t="shared" si="46"/>
        <v>11.520384083632253</v>
      </c>
      <c r="M139" s="44">
        <f>SUM(M130:M138)</f>
        <v>10415.729495696458</v>
      </c>
      <c r="N139" s="4">
        <f t="shared" si="47"/>
        <v>-2.0272994067333414</v>
      </c>
    </row>
    <row r="140" ht="37.5" customHeight="1">
      <c r="A140" s="12"/>
    </row>
    <row r="141" ht="37.5" customHeight="1">
      <c r="A141" s="12"/>
    </row>
    <row r="142" spans="1:14" ht="37.5" customHeight="1">
      <c r="A142" s="244" t="s">
        <v>236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</row>
    <row r="143" spans="1:14" ht="37.5" customHeight="1">
      <c r="A143" s="244" t="s">
        <v>318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</row>
    <row r="144" spans="1:14" ht="3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37.5" customHeight="1">
      <c r="A145" s="12"/>
      <c r="B145" s="12"/>
      <c r="C145" s="12"/>
      <c r="D145" s="12" t="s">
        <v>59</v>
      </c>
      <c r="E145" s="12"/>
      <c r="F145" s="158" t="s">
        <v>59</v>
      </c>
      <c r="G145" s="12"/>
      <c r="H145" s="158" t="s">
        <v>59</v>
      </c>
      <c r="I145" s="12"/>
      <c r="J145" s="158" t="s">
        <v>59</v>
      </c>
      <c r="K145" s="12"/>
      <c r="L145" s="158" t="s">
        <v>59</v>
      </c>
      <c r="M145" s="12"/>
      <c r="N145" s="158" t="s">
        <v>0</v>
      </c>
    </row>
    <row r="146" spans="1:14" ht="37.5" customHeight="1">
      <c r="A146" s="3" t="s">
        <v>1</v>
      </c>
      <c r="B146" s="3">
        <v>2557</v>
      </c>
      <c r="C146" s="3">
        <v>2558</v>
      </c>
      <c r="D146" s="4" t="s">
        <v>2</v>
      </c>
      <c r="E146" s="3">
        <v>2559</v>
      </c>
      <c r="F146" s="4" t="s">
        <v>2</v>
      </c>
      <c r="G146" s="3">
        <v>2560</v>
      </c>
      <c r="H146" s="4" t="s">
        <v>2</v>
      </c>
      <c r="I146" s="3">
        <v>2561</v>
      </c>
      <c r="J146" s="4" t="s">
        <v>2</v>
      </c>
      <c r="K146" s="3">
        <v>2562</v>
      </c>
      <c r="L146" s="4" t="s">
        <v>2</v>
      </c>
      <c r="M146" s="3">
        <v>2563</v>
      </c>
      <c r="N146" s="4" t="s">
        <v>2</v>
      </c>
    </row>
    <row r="147" spans="1:14" ht="37.5" customHeight="1">
      <c r="A147" s="5" t="s">
        <v>4</v>
      </c>
      <c r="B147" s="44">
        <v>1575.18867542</v>
      </c>
      <c r="C147" s="44">
        <v>1776.39672039</v>
      </c>
      <c r="D147" s="4">
        <f aca="true" t="shared" si="48" ref="D147:D156">(C147-B147)/B147*100</f>
        <v>12.773583768709543</v>
      </c>
      <c r="E147" s="44">
        <v>1838.03740147</v>
      </c>
      <c r="F147" s="4">
        <f aca="true" t="shared" si="49" ref="F147:F156">(E147-C147)/C147*100</f>
        <v>3.469983949670162</v>
      </c>
      <c r="G147" s="44">
        <v>1861.8692963199999</v>
      </c>
      <c r="H147" s="4">
        <f aca="true" t="shared" si="50" ref="H147:H156">(G147-E147)/E147*100</f>
        <v>1.2965946629236085</v>
      </c>
      <c r="I147" s="44">
        <v>1995.2110929500002</v>
      </c>
      <c r="J147" s="4">
        <f aca="true" t="shared" si="51" ref="J147:J156">(I147-G147)/G147*100</f>
        <v>7.161716286613216</v>
      </c>
      <c r="K147" s="44">
        <v>1975.9876604928568</v>
      </c>
      <c r="L147" s="4">
        <f aca="true" t="shared" si="52" ref="L147:L156">(K147-I147)/I147*100</f>
        <v>-0.9634786276534177</v>
      </c>
      <c r="M147" s="44">
        <v>2148.6257265599984</v>
      </c>
      <c r="N147" s="4">
        <f aca="true" t="shared" si="53" ref="N147:N156">(M147-K147)/K147*100</f>
        <v>8.736798792765827</v>
      </c>
    </row>
    <row r="148" spans="1:14" ht="37.5" customHeight="1">
      <c r="A148" s="5" t="s">
        <v>5</v>
      </c>
      <c r="B148" s="44">
        <v>4605.28734021</v>
      </c>
      <c r="C148" s="44">
        <v>3501.7582521899994</v>
      </c>
      <c r="D148" s="4">
        <f t="shared" si="48"/>
        <v>-23.962220085265738</v>
      </c>
      <c r="E148" s="44">
        <v>4029.33710272</v>
      </c>
      <c r="F148" s="4">
        <f t="shared" si="49"/>
        <v>15.066112864874462</v>
      </c>
      <c r="G148" s="44">
        <v>3872.9993443699996</v>
      </c>
      <c r="H148" s="4">
        <f t="shared" si="50"/>
        <v>-3.879987063987892</v>
      </c>
      <c r="I148" s="44">
        <v>4335.29983862</v>
      </c>
      <c r="J148" s="4">
        <f t="shared" si="51"/>
        <v>11.936498128305265</v>
      </c>
      <c r="K148" s="44">
        <v>4325.6101061300005</v>
      </c>
      <c r="L148" s="4">
        <f t="shared" si="52"/>
        <v>-0.22350778148446582</v>
      </c>
      <c r="M148" s="44">
        <v>4272.209605899999</v>
      </c>
      <c r="N148" s="4">
        <f t="shared" si="53"/>
        <v>-1.234519499441843</v>
      </c>
    </row>
    <row r="149" spans="1:14" ht="37.5" customHeight="1">
      <c r="A149" s="5" t="s">
        <v>6</v>
      </c>
      <c r="B149" s="41">
        <v>0</v>
      </c>
      <c r="C149" s="41">
        <v>0</v>
      </c>
      <c r="D149" s="4" t="e">
        <f t="shared" si="48"/>
        <v>#DIV/0!</v>
      </c>
      <c r="E149" s="41">
        <v>2.5E-06</v>
      </c>
      <c r="F149" s="4" t="e">
        <f t="shared" si="49"/>
        <v>#DIV/0!</v>
      </c>
      <c r="G149" s="41">
        <v>0</v>
      </c>
      <c r="H149" s="4">
        <f t="shared" si="50"/>
        <v>-100</v>
      </c>
      <c r="I149" s="41">
        <v>0</v>
      </c>
      <c r="J149" s="4" t="e">
        <f t="shared" si="51"/>
        <v>#DIV/0!</v>
      </c>
      <c r="K149" s="41">
        <v>0</v>
      </c>
      <c r="L149" s="4" t="e">
        <f t="shared" si="52"/>
        <v>#DIV/0!</v>
      </c>
      <c r="M149" s="41">
        <v>0</v>
      </c>
      <c r="N149" s="4" t="e">
        <f t="shared" si="53"/>
        <v>#DIV/0!</v>
      </c>
    </row>
    <row r="150" spans="1:14" ht="37.5" customHeight="1">
      <c r="A150" s="5" t="s">
        <v>7</v>
      </c>
      <c r="B150" s="44">
        <v>4732.612598936999</v>
      </c>
      <c r="C150" s="44">
        <v>4855.5343194590005</v>
      </c>
      <c r="D150" s="4">
        <f t="shared" si="48"/>
        <v>2.5973332478050453</v>
      </c>
      <c r="E150" s="44">
        <v>4647.237003629</v>
      </c>
      <c r="F150" s="4">
        <f t="shared" si="49"/>
        <v>-4.289894831866999</v>
      </c>
      <c r="G150" s="44">
        <v>5363.176875436001</v>
      </c>
      <c r="H150" s="4">
        <f t="shared" si="50"/>
        <v>15.405710344618262</v>
      </c>
      <c r="I150" s="44">
        <v>5388.278208889999</v>
      </c>
      <c r="J150" s="4">
        <f t="shared" si="51"/>
        <v>0.4680310576547568</v>
      </c>
      <c r="K150" s="44">
        <v>5770.33340723</v>
      </c>
      <c r="L150" s="4">
        <f t="shared" si="52"/>
        <v>7.090487601580346</v>
      </c>
      <c r="M150" s="44">
        <v>4796.1744788159995</v>
      </c>
      <c r="N150" s="4">
        <f t="shared" si="53"/>
        <v>-16.882194834589942</v>
      </c>
    </row>
    <row r="151" spans="1:14" ht="37.5" customHeight="1">
      <c r="A151" s="5" t="s">
        <v>8</v>
      </c>
      <c r="B151" s="44">
        <v>326.60388579000005</v>
      </c>
      <c r="C151" s="44">
        <v>407.01005158909095</v>
      </c>
      <c r="D151" s="4">
        <f t="shared" si="48"/>
        <v>24.618863797226986</v>
      </c>
      <c r="E151" s="44">
        <v>350.5103923718182</v>
      </c>
      <c r="F151" s="4">
        <f t="shared" si="49"/>
        <v>-13.881637319933718</v>
      </c>
      <c r="G151" s="44">
        <v>474.6465860445454</v>
      </c>
      <c r="H151" s="4">
        <f t="shared" si="50"/>
        <v>35.41583826737001</v>
      </c>
      <c r="I151" s="44">
        <v>402.39251721999995</v>
      </c>
      <c r="J151" s="4">
        <f t="shared" si="51"/>
        <v>-15.222709053207947</v>
      </c>
      <c r="K151" s="44">
        <v>503.60949651999994</v>
      </c>
      <c r="L151" s="4">
        <f t="shared" si="52"/>
        <v>25.15379262002073</v>
      </c>
      <c r="M151" s="44">
        <v>452.3167186363635</v>
      </c>
      <c r="N151" s="4">
        <f t="shared" si="53"/>
        <v>-10.18502991664683</v>
      </c>
    </row>
    <row r="152" spans="1:14" ht="30" customHeight="1">
      <c r="A152" s="5" t="s">
        <v>314</v>
      </c>
      <c r="B152" s="6">
        <v>0</v>
      </c>
      <c r="C152" s="6">
        <v>0</v>
      </c>
      <c r="D152" s="4" t="e">
        <f t="shared" si="48"/>
        <v>#DIV/0!</v>
      </c>
      <c r="E152" s="6">
        <v>0</v>
      </c>
      <c r="F152" s="4" t="e">
        <f t="shared" si="49"/>
        <v>#DIV/0!</v>
      </c>
      <c r="G152" s="6">
        <v>0</v>
      </c>
      <c r="H152" s="4" t="e">
        <f t="shared" si="50"/>
        <v>#DIV/0!</v>
      </c>
      <c r="I152" s="6">
        <v>0</v>
      </c>
      <c r="J152" s="4" t="e">
        <f t="shared" si="51"/>
        <v>#DIV/0!</v>
      </c>
      <c r="K152" s="6">
        <v>0</v>
      </c>
      <c r="L152" s="4" t="e">
        <f t="shared" si="52"/>
        <v>#DIV/0!</v>
      </c>
      <c r="M152" s="6">
        <v>0</v>
      </c>
      <c r="N152" s="4" t="e">
        <f t="shared" si="53"/>
        <v>#DIV/0!</v>
      </c>
    </row>
    <row r="153" spans="1:14" ht="37.5" customHeight="1">
      <c r="A153" s="5" t="s">
        <v>9</v>
      </c>
      <c r="B153" s="41">
        <v>0</v>
      </c>
      <c r="C153" s="41">
        <v>0</v>
      </c>
      <c r="D153" s="4" t="e">
        <f t="shared" si="48"/>
        <v>#DIV/0!</v>
      </c>
      <c r="E153" s="41">
        <v>0</v>
      </c>
      <c r="F153" s="4" t="e">
        <f t="shared" si="49"/>
        <v>#DIV/0!</v>
      </c>
      <c r="G153" s="41">
        <v>0</v>
      </c>
      <c r="H153" s="4" t="e">
        <f t="shared" si="50"/>
        <v>#DIV/0!</v>
      </c>
      <c r="I153" s="41">
        <v>0</v>
      </c>
      <c r="J153" s="4" t="e">
        <f t="shared" si="51"/>
        <v>#DIV/0!</v>
      </c>
      <c r="K153" s="41">
        <v>0</v>
      </c>
      <c r="L153" s="4" t="e">
        <f t="shared" si="52"/>
        <v>#DIV/0!</v>
      </c>
      <c r="M153" s="41">
        <v>0</v>
      </c>
      <c r="N153" s="4" t="e">
        <f t="shared" si="53"/>
        <v>#DIV/0!</v>
      </c>
    </row>
    <row r="154" spans="1:14" ht="37.5" customHeight="1">
      <c r="A154" s="5" t="s">
        <v>10</v>
      </c>
      <c r="B154" s="41">
        <v>74.82656908</v>
      </c>
      <c r="C154" s="41">
        <v>93.75892487000002</v>
      </c>
      <c r="D154" s="4">
        <f t="shared" si="48"/>
        <v>25.301648896608768</v>
      </c>
      <c r="E154" s="41">
        <v>100.63586267999999</v>
      </c>
      <c r="F154" s="4">
        <f t="shared" si="49"/>
        <v>7.334702077199674</v>
      </c>
      <c r="G154" s="41">
        <v>90.58603335000001</v>
      </c>
      <c r="H154" s="4">
        <f t="shared" si="50"/>
        <v>-9.986329984526726</v>
      </c>
      <c r="I154" s="41">
        <v>100.45511210000001</v>
      </c>
      <c r="J154" s="4">
        <f t="shared" si="51"/>
        <v>10.894702400610191</v>
      </c>
      <c r="K154" s="41">
        <v>100.3473579740812</v>
      </c>
      <c r="L154" s="4">
        <f t="shared" si="52"/>
        <v>-0.10726594562110132</v>
      </c>
      <c r="M154" s="41">
        <v>94.99099593999999</v>
      </c>
      <c r="N154" s="4">
        <f t="shared" si="53"/>
        <v>-5.337820688278324</v>
      </c>
    </row>
    <row r="155" spans="1:14" ht="37.5" customHeight="1">
      <c r="A155" s="5" t="s">
        <v>11</v>
      </c>
      <c r="B155" s="44">
        <v>2.318</v>
      </c>
      <c r="C155" s="44">
        <v>2.50630799</v>
      </c>
      <c r="D155" s="4">
        <f t="shared" si="48"/>
        <v>8.123726919758402</v>
      </c>
      <c r="E155" s="44">
        <v>3.1322</v>
      </c>
      <c r="F155" s="4">
        <f t="shared" si="49"/>
        <v>24.972669460308442</v>
      </c>
      <c r="G155" s="44">
        <v>3.5374020000000006</v>
      </c>
      <c r="H155" s="4">
        <f t="shared" si="50"/>
        <v>12.936657940106011</v>
      </c>
      <c r="I155" s="44">
        <v>3.4268020000000003</v>
      </c>
      <c r="J155" s="4">
        <f t="shared" si="51"/>
        <v>-3.1265883832258883</v>
      </c>
      <c r="K155" s="44">
        <v>3.5493359999999994</v>
      </c>
      <c r="L155" s="4">
        <f t="shared" si="52"/>
        <v>3.575753720232421</v>
      </c>
      <c r="M155" s="44">
        <v>2.73791483</v>
      </c>
      <c r="N155" s="4">
        <f t="shared" si="53"/>
        <v>-22.86121037850459</v>
      </c>
    </row>
    <row r="156" spans="1:14" ht="37.5" customHeight="1">
      <c r="A156" s="3" t="s">
        <v>3</v>
      </c>
      <c r="B156" s="44">
        <f>SUM(B147:B155)</f>
        <v>11316.837069436999</v>
      </c>
      <c r="C156" s="44">
        <f>SUM(C147:C155)</f>
        <v>10636.964576488092</v>
      </c>
      <c r="D156" s="4">
        <f t="shared" si="48"/>
        <v>-6.0076193443220625</v>
      </c>
      <c r="E156" s="44">
        <f>SUM(E147:E155)</f>
        <v>10968.889965370818</v>
      </c>
      <c r="F156" s="4">
        <f t="shared" si="49"/>
        <v>3.120489745884957</v>
      </c>
      <c r="G156" s="44">
        <f>SUM(G147:G155)</f>
        <v>11666.815537520546</v>
      </c>
      <c r="H156" s="4">
        <f t="shared" si="50"/>
        <v>6.362773027654618</v>
      </c>
      <c r="I156" s="44">
        <f>SUM(I147:I155)</f>
        <v>12225.06357178</v>
      </c>
      <c r="J156" s="4">
        <f t="shared" si="51"/>
        <v>4.784922093472076</v>
      </c>
      <c r="K156" s="44">
        <f>SUM(K147:K155)</f>
        <v>12679.437364346937</v>
      </c>
      <c r="L156" s="4">
        <f t="shared" si="52"/>
        <v>3.716739711814681</v>
      </c>
      <c r="M156" s="44">
        <f>SUM(M147:M155)</f>
        <v>11767.05544068236</v>
      </c>
      <c r="N156" s="4">
        <f t="shared" si="53"/>
        <v>-7.195760327899775</v>
      </c>
    </row>
    <row r="157" spans="1:14" ht="37.5" customHeight="1">
      <c r="A157" s="14"/>
      <c r="B157" s="45"/>
      <c r="C157" s="45"/>
      <c r="D157" s="10"/>
      <c r="E157" s="45"/>
      <c r="F157" s="10"/>
      <c r="G157" s="45"/>
      <c r="H157" s="10"/>
      <c r="I157" s="45"/>
      <c r="J157" s="10"/>
      <c r="K157" s="45"/>
      <c r="L157" s="10"/>
      <c r="M157" s="45"/>
      <c r="N157" s="10"/>
    </row>
    <row r="158" spans="1:14" ht="37.5" customHeight="1">
      <c r="A158" s="245" t="s">
        <v>237</v>
      </c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</row>
    <row r="159" spans="1:14" ht="37.5" customHeight="1">
      <c r="A159" s="245" t="s">
        <v>318</v>
      </c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</row>
    <row r="160" spans="1:14" ht="37.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37.5" customHeight="1">
      <c r="A161" s="12"/>
      <c r="B161" s="12"/>
      <c r="C161" s="12"/>
      <c r="D161" s="12" t="s">
        <v>59</v>
      </c>
      <c r="E161" s="12"/>
      <c r="F161" s="158" t="s">
        <v>59</v>
      </c>
      <c r="G161" s="12"/>
      <c r="H161" s="158" t="s">
        <v>59</v>
      </c>
      <c r="I161" s="12"/>
      <c r="J161" s="158" t="s">
        <v>59</v>
      </c>
      <c r="K161" s="12"/>
      <c r="L161" s="158" t="s">
        <v>59</v>
      </c>
      <c r="M161" s="12"/>
      <c r="N161" s="158" t="s">
        <v>0</v>
      </c>
    </row>
    <row r="162" spans="1:14" ht="37.5" customHeight="1">
      <c r="A162" s="3" t="s">
        <v>1</v>
      </c>
      <c r="B162" s="3">
        <v>2557</v>
      </c>
      <c r="C162" s="3">
        <v>2558</v>
      </c>
      <c r="D162" s="4" t="s">
        <v>2</v>
      </c>
      <c r="E162" s="3">
        <v>2559</v>
      </c>
      <c r="F162" s="4" t="s">
        <v>2</v>
      </c>
      <c r="G162" s="3">
        <v>2560</v>
      </c>
      <c r="H162" s="4" t="s">
        <v>2</v>
      </c>
      <c r="I162" s="3">
        <v>2561</v>
      </c>
      <c r="J162" s="4" t="s">
        <v>2</v>
      </c>
      <c r="K162" s="3">
        <v>2562</v>
      </c>
      <c r="L162" s="4" t="s">
        <v>2</v>
      </c>
      <c r="M162" s="3">
        <v>2563</v>
      </c>
      <c r="N162" s="4" t="s">
        <v>2</v>
      </c>
    </row>
    <row r="163" spans="1:14" ht="37.5" customHeight="1">
      <c r="A163" s="5" t="s">
        <v>4</v>
      </c>
      <c r="B163" s="44">
        <v>4519.672650740001</v>
      </c>
      <c r="C163" s="44">
        <v>4624.4039040299995</v>
      </c>
      <c r="D163" s="4">
        <f aca="true" t="shared" si="54" ref="D163:D172">(C163-B163)/B163*100</f>
        <v>2.317230945317492</v>
      </c>
      <c r="E163" s="44">
        <v>5384.5127494299995</v>
      </c>
      <c r="F163" s="4">
        <f aca="true" t="shared" si="55" ref="F163:F172">(E163-C163)/C163*100</f>
        <v>16.436904327011597</v>
      </c>
      <c r="G163" s="44">
        <v>4948.17879894</v>
      </c>
      <c r="H163" s="4">
        <f aca="true" t="shared" si="56" ref="H163:H172">(G163-E163)/E163*100</f>
        <v>-8.10349925415609</v>
      </c>
      <c r="I163" s="44">
        <v>5133.8283276600005</v>
      </c>
      <c r="J163" s="4">
        <f aca="true" t="shared" si="57" ref="J163:J172">(I163-G163)/G163*100</f>
        <v>3.751875917656217</v>
      </c>
      <c r="K163" s="44">
        <v>5537.069673310811</v>
      </c>
      <c r="L163" s="4">
        <f aca="true" t="shared" si="58" ref="L163:L172">(K163-I163)/I163*100</f>
        <v>7.854593490752887</v>
      </c>
      <c r="M163" s="44">
        <v>5619.471284789999</v>
      </c>
      <c r="N163" s="4">
        <f aca="true" t="shared" si="59" ref="N163:N172">(M163-K163)/K163*100</f>
        <v>1.4881808671538277</v>
      </c>
    </row>
    <row r="164" spans="1:14" ht="37.5" customHeight="1">
      <c r="A164" s="5" t="s">
        <v>5</v>
      </c>
      <c r="B164" s="44">
        <v>12483.23137357</v>
      </c>
      <c r="C164" s="44">
        <v>11822.94007717</v>
      </c>
      <c r="D164" s="4">
        <f t="shared" si="54"/>
        <v>-5.289426084002543</v>
      </c>
      <c r="E164" s="44">
        <v>12498.18128395</v>
      </c>
      <c r="F164" s="4">
        <f t="shared" si="55"/>
        <v>5.7112799555153355</v>
      </c>
      <c r="G164" s="44">
        <v>11177.945141420001</v>
      </c>
      <c r="H164" s="4">
        <f t="shared" si="56"/>
        <v>-10.563426090045827</v>
      </c>
      <c r="I164" s="44">
        <v>10523.986742479998</v>
      </c>
      <c r="J164" s="4">
        <f t="shared" si="57"/>
        <v>-5.850434857805423</v>
      </c>
      <c r="K164" s="44">
        <v>11448.40908978</v>
      </c>
      <c r="L164" s="4">
        <f t="shared" si="58"/>
        <v>8.78395583271288</v>
      </c>
      <c r="M164" s="44">
        <v>11705.660693209998</v>
      </c>
      <c r="N164" s="4">
        <f t="shared" si="59"/>
        <v>2.2470511091331233</v>
      </c>
    </row>
    <row r="165" spans="1:14" ht="37.5" customHeight="1">
      <c r="A165" s="5" t="s">
        <v>6</v>
      </c>
      <c r="B165" s="41">
        <v>0</v>
      </c>
      <c r="C165" s="41">
        <v>0.26196801000000003</v>
      </c>
      <c r="D165" s="4" t="e">
        <f t="shared" si="54"/>
        <v>#DIV/0!</v>
      </c>
      <c r="E165" s="41">
        <v>0.00180945</v>
      </c>
      <c r="F165" s="4">
        <f t="shared" si="55"/>
        <v>-99.30928589334248</v>
      </c>
      <c r="G165" s="41">
        <v>0</v>
      </c>
      <c r="H165" s="4">
        <f t="shared" si="56"/>
        <v>-100</v>
      </c>
      <c r="I165" s="41">
        <v>0</v>
      </c>
      <c r="J165" s="4" t="e">
        <f t="shared" si="57"/>
        <v>#DIV/0!</v>
      </c>
      <c r="K165" s="41">
        <v>0</v>
      </c>
      <c r="L165" s="4" t="e">
        <f t="shared" si="58"/>
        <v>#DIV/0!</v>
      </c>
      <c r="M165" s="41">
        <v>0</v>
      </c>
      <c r="N165" s="4" t="e">
        <f t="shared" si="59"/>
        <v>#DIV/0!</v>
      </c>
    </row>
    <row r="166" spans="1:14" ht="37.5" customHeight="1">
      <c r="A166" s="5" t="s">
        <v>7</v>
      </c>
      <c r="B166" s="44">
        <v>7707.541746656</v>
      </c>
      <c r="C166" s="44">
        <v>7970.801092425001</v>
      </c>
      <c r="D166" s="4">
        <f t="shared" si="54"/>
        <v>3.41560713418411</v>
      </c>
      <c r="E166" s="44">
        <v>8661.938137702999</v>
      </c>
      <c r="F166" s="4">
        <f t="shared" si="55"/>
        <v>8.670860522850269</v>
      </c>
      <c r="G166" s="44">
        <v>8525.934666902001</v>
      </c>
      <c r="H166" s="4">
        <f t="shared" si="56"/>
        <v>-1.570127477694766</v>
      </c>
      <c r="I166" s="44">
        <v>9505.76075745</v>
      </c>
      <c r="J166" s="4">
        <f t="shared" si="57"/>
        <v>11.492301182552103</v>
      </c>
      <c r="K166" s="44">
        <v>9609.255990160002</v>
      </c>
      <c r="L166" s="4">
        <f t="shared" si="58"/>
        <v>1.08876328103344</v>
      </c>
      <c r="M166" s="44">
        <v>9922.189487201998</v>
      </c>
      <c r="N166" s="4">
        <f t="shared" si="59"/>
        <v>3.2565840410791913</v>
      </c>
    </row>
    <row r="167" spans="1:14" ht="37.5" customHeight="1">
      <c r="A167" s="5" t="s">
        <v>8</v>
      </c>
      <c r="B167" s="44">
        <v>909.4170133263638</v>
      </c>
      <c r="C167" s="44">
        <v>927.0377659818182</v>
      </c>
      <c r="D167" s="4">
        <f t="shared" si="54"/>
        <v>1.9375877509706176</v>
      </c>
      <c r="E167" s="44">
        <v>1177.3878219518178</v>
      </c>
      <c r="F167" s="4">
        <f t="shared" si="55"/>
        <v>27.005378330499397</v>
      </c>
      <c r="G167" s="44">
        <v>1052.5965078763636</v>
      </c>
      <c r="H167" s="4">
        <f t="shared" si="56"/>
        <v>-10.59899820167845</v>
      </c>
      <c r="I167" s="44">
        <v>1093.13219024</v>
      </c>
      <c r="J167" s="4">
        <f t="shared" si="57"/>
        <v>3.851018130909252</v>
      </c>
      <c r="K167" s="44">
        <v>1189.86582298</v>
      </c>
      <c r="L167" s="4">
        <f t="shared" si="58"/>
        <v>8.849216371421829</v>
      </c>
      <c r="M167" s="44">
        <v>1317.6777689999988</v>
      </c>
      <c r="N167" s="4">
        <f t="shared" si="59"/>
        <v>10.741710834243117</v>
      </c>
    </row>
    <row r="168" spans="1:14" ht="30" customHeight="1">
      <c r="A168" s="5" t="s">
        <v>314</v>
      </c>
      <c r="B168" s="6">
        <v>0</v>
      </c>
      <c r="C168" s="6">
        <v>0</v>
      </c>
      <c r="D168" s="4" t="e">
        <f t="shared" si="54"/>
        <v>#DIV/0!</v>
      </c>
      <c r="E168" s="6">
        <v>0</v>
      </c>
      <c r="F168" s="4" t="e">
        <f t="shared" si="55"/>
        <v>#DIV/0!</v>
      </c>
      <c r="G168" s="6">
        <v>0</v>
      </c>
      <c r="H168" s="4" t="e">
        <f t="shared" si="56"/>
        <v>#DIV/0!</v>
      </c>
      <c r="I168" s="6">
        <v>0</v>
      </c>
      <c r="J168" s="4" t="e">
        <f t="shared" si="57"/>
        <v>#DIV/0!</v>
      </c>
      <c r="K168" s="6">
        <v>0</v>
      </c>
      <c r="L168" s="4" t="e">
        <f t="shared" si="58"/>
        <v>#DIV/0!</v>
      </c>
      <c r="M168" s="6">
        <v>0</v>
      </c>
      <c r="N168" s="4" t="e">
        <f t="shared" si="59"/>
        <v>#DIV/0!</v>
      </c>
    </row>
    <row r="169" spans="1:14" ht="37.5" customHeight="1">
      <c r="A169" s="5" t="s">
        <v>9</v>
      </c>
      <c r="B169" s="41">
        <v>0</v>
      </c>
      <c r="C169" s="41">
        <v>0</v>
      </c>
      <c r="D169" s="4" t="e">
        <f t="shared" si="54"/>
        <v>#DIV/0!</v>
      </c>
      <c r="E169" s="41">
        <v>0</v>
      </c>
      <c r="F169" s="4" t="e">
        <f t="shared" si="55"/>
        <v>#DIV/0!</v>
      </c>
      <c r="G169" s="41">
        <v>0</v>
      </c>
      <c r="H169" s="4" t="e">
        <f t="shared" si="56"/>
        <v>#DIV/0!</v>
      </c>
      <c r="I169" s="41">
        <v>0</v>
      </c>
      <c r="J169" s="4" t="e">
        <f t="shared" si="57"/>
        <v>#DIV/0!</v>
      </c>
      <c r="K169" s="41">
        <v>0</v>
      </c>
      <c r="L169" s="4" t="e">
        <f t="shared" si="58"/>
        <v>#DIV/0!</v>
      </c>
      <c r="M169" s="41">
        <v>0</v>
      </c>
      <c r="N169" s="4" t="e">
        <f t="shared" si="59"/>
        <v>#DIV/0!</v>
      </c>
    </row>
    <row r="170" spans="1:14" ht="37.5" customHeight="1">
      <c r="A170" s="5" t="s">
        <v>10</v>
      </c>
      <c r="B170" s="41">
        <v>182.80087271</v>
      </c>
      <c r="C170" s="41">
        <v>206.94980917</v>
      </c>
      <c r="D170" s="4">
        <f t="shared" si="54"/>
        <v>13.21051486352065</v>
      </c>
      <c r="E170" s="41">
        <v>235.80355633000005</v>
      </c>
      <c r="F170" s="4">
        <f t="shared" si="55"/>
        <v>13.94238886990129</v>
      </c>
      <c r="G170" s="41">
        <v>194.14662669</v>
      </c>
      <c r="H170" s="4">
        <f t="shared" si="56"/>
        <v>-17.66594630222727</v>
      </c>
      <c r="I170" s="41">
        <v>224.72665840000002</v>
      </c>
      <c r="J170" s="4">
        <f t="shared" si="57"/>
        <v>15.750998217871748</v>
      </c>
      <c r="K170" s="41">
        <v>230.4539332609957</v>
      </c>
      <c r="L170" s="4">
        <f t="shared" si="58"/>
        <v>2.5485516056584103</v>
      </c>
      <c r="M170" s="41">
        <v>205.24788409000004</v>
      </c>
      <c r="N170" s="4">
        <f t="shared" si="59"/>
        <v>-10.937565184643255</v>
      </c>
    </row>
    <row r="171" spans="1:14" ht="37.5" customHeight="1">
      <c r="A171" s="5" t="s">
        <v>11</v>
      </c>
      <c r="B171" s="44">
        <v>7.4800894200000005</v>
      </c>
      <c r="C171" s="44">
        <v>7.85711864</v>
      </c>
      <c r="D171" s="4">
        <f t="shared" si="54"/>
        <v>5.040437337445624</v>
      </c>
      <c r="E171" s="44">
        <v>10.549399999999999</v>
      </c>
      <c r="F171" s="4">
        <f t="shared" si="55"/>
        <v>34.265504739788405</v>
      </c>
      <c r="G171" s="44">
        <v>13.174042530000001</v>
      </c>
      <c r="H171" s="4">
        <f t="shared" si="56"/>
        <v>24.879543196769514</v>
      </c>
      <c r="I171" s="44">
        <v>10.719645189999998</v>
      </c>
      <c r="J171" s="4">
        <f t="shared" si="57"/>
        <v>-18.6305557645714</v>
      </c>
      <c r="K171" s="44">
        <v>12.547929000000002</v>
      </c>
      <c r="L171" s="4">
        <f t="shared" si="58"/>
        <v>17.05545078773269</v>
      </c>
      <c r="M171" s="44">
        <v>9.569481530000001</v>
      </c>
      <c r="N171" s="4">
        <f t="shared" si="59"/>
        <v>-23.736566169604565</v>
      </c>
    </row>
    <row r="172" spans="1:14" ht="37.5" customHeight="1">
      <c r="A172" s="3" t="s">
        <v>3</v>
      </c>
      <c r="B172" s="44">
        <f>SUM(B163:B171)</f>
        <v>25810.143746422367</v>
      </c>
      <c r="C172" s="44">
        <f>SUM(C163:C171)</f>
        <v>25560.25173542682</v>
      </c>
      <c r="D172" s="4">
        <f t="shared" si="54"/>
        <v>-0.9681930230635984</v>
      </c>
      <c r="E172" s="44">
        <f>SUM(E163:E171)</f>
        <v>27968.374758814818</v>
      </c>
      <c r="F172" s="4">
        <f t="shared" si="55"/>
        <v>9.421358789085438</v>
      </c>
      <c r="G172" s="44">
        <f>SUM(G163:G171)</f>
        <v>25911.975784358365</v>
      </c>
      <c r="H172" s="4">
        <f t="shared" si="56"/>
        <v>-7.352586598934699</v>
      </c>
      <c r="I172" s="44">
        <f>SUM(I163:I171)</f>
        <v>26492.15432142</v>
      </c>
      <c r="J172" s="4">
        <f t="shared" si="57"/>
        <v>2.2390362737675</v>
      </c>
      <c r="K172" s="44">
        <f>SUM(K163:K171)</f>
        <v>28027.60243849181</v>
      </c>
      <c r="L172" s="4">
        <f t="shared" si="58"/>
        <v>5.795859779626668</v>
      </c>
      <c r="M172" s="44">
        <f>SUM(M163:M171)</f>
        <v>28779.816599821996</v>
      </c>
      <c r="N172" s="4">
        <f t="shared" si="59"/>
        <v>2.6838334209319683</v>
      </c>
    </row>
    <row r="173" ht="30" customHeight="1">
      <c r="A173" s="1"/>
    </row>
    <row r="174" ht="30" customHeight="1">
      <c r="A174" s="1"/>
    </row>
    <row r="175" spans="1:14" ht="36" customHeight="1">
      <c r="A175" s="244" t="s">
        <v>313</v>
      </c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</row>
    <row r="176" spans="1:14" ht="36" customHeight="1">
      <c r="A176" s="244" t="s">
        <v>318</v>
      </c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</row>
    <row r="177" spans="1:14" ht="36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36" customHeight="1">
      <c r="A178" s="12"/>
      <c r="B178" s="12"/>
      <c r="C178" s="12"/>
      <c r="D178" s="12" t="s">
        <v>59</v>
      </c>
      <c r="E178" s="12"/>
      <c r="F178" s="158" t="s">
        <v>59</v>
      </c>
      <c r="G178" s="12"/>
      <c r="H178" s="158" t="s">
        <v>59</v>
      </c>
      <c r="I178" s="12"/>
      <c r="J178" s="158" t="s">
        <v>59</v>
      </c>
      <c r="K178" s="12"/>
      <c r="L178" s="158" t="s">
        <v>59</v>
      </c>
      <c r="M178" s="12"/>
      <c r="N178" s="158" t="s">
        <v>0</v>
      </c>
    </row>
    <row r="179" spans="1:14" ht="36" customHeight="1">
      <c r="A179" s="3" t="s">
        <v>1</v>
      </c>
      <c r="B179" s="3">
        <v>2557</v>
      </c>
      <c r="C179" s="3">
        <v>2558</v>
      </c>
      <c r="D179" s="4" t="s">
        <v>2</v>
      </c>
      <c r="E179" s="3">
        <v>2559</v>
      </c>
      <c r="F179" s="4" t="s">
        <v>2</v>
      </c>
      <c r="G179" s="3">
        <v>2560</v>
      </c>
      <c r="H179" s="4" t="s">
        <v>2</v>
      </c>
      <c r="I179" s="3">
        <v>2561</v>
      </c>
      <c r="J179" s="4" t="s">
        <v>2</v>
      </c>
      <c r="K179" s="3">
        <v>2562</v>
      </c>
      <c r="L179" s="4" t="s">
        <v>2</v>
      </c>
      <c r="M179" s="3">
        <v>2563</v>
      </c>
      <c r="N179" s="4" t="s">
        <v>2</v>
      </c>
    </row>
    <row r="180" spans="1:14" ht="36" customHeight="1">
      <c r="A180" s="5" t="s">
        <v>4</v>
      </c>
      <c r="B180" s="44">
        <v>4283.975001429999</v>
      </c>
      <c r="C180" s="44">
        <v>5381.6210439100005</v>
      </c>
      <c r="D180" s="4">
        <f aca="true" t="shared" si="60" ref="D180:D189">(C180-B180)/B180*100</f>
        <v>25.62213930085038</v>
      </c>
      <c r="E180" s="44">
        <v>5233.38593021</v>
      </c>
      <c r="F180" s="4">
        <f aca="true" t="shared" si="61" ref="F180:F189">(E180-C180)/C180*100</f>
        <v>-2.7544695639197356</v>
      </c>
      <c r="G180" s="44">
        <v>5160.6300710000005</v>
      </c>
      <c r="H180" s="4">
        <f aca="true" t="shared" si="62" ref="H180:H189">(G180-E180)/E180*100</f>
        <v>-1.3902253756982146</v>
      </c>
      <c r="I180" s="44">
        <v>5729.57424158</v>
      </c>
      <c r="J180" s="4">
        <f aca="true" t="shared" si="63" ref="J180:J189">(I180-G180)/G180*100</f>
        <v>11.0247036263491</v>
      </c>
      <c r="K180" s="44">
        <v>6514.257039111996</v>
      </c>
      <c r="L180" s="4">
        <f aca="true" t="shared" si="64" ref="L180:L189">(K180-I180)/I180*100</f>
        <v>13.69530726799014</v>
      </c>
      <c r="M180" s="44">
        <v>7763.5839781800005</v>
      </c>
      <c r="N180" s="4">
        <f aca="true" t="shared" si="65" ref="N180:N189">(M180-K180)/K180*100</f>
        <v>19.17834883651304</v>
      </c>
    </row>
    <row r="181" spans="1:14" ht="36" customHeight="1">
      <c r="A181" s="5" t="s">
        <v>5</v>
      </c>
      <c r="B181" s="44">
        <v>6777.15299598</v>
      </c>
      <c r="C181" s="44">
        <v>12712.49051272</v>
      </c>
      <c r="D181" s="4">
        <f t="shared" si="60"/>
        <v>87.57862660413099</v>
      </c>
      <c r="E181" s="44">
        <v>12470.030722849997</v>
      </c>
      <c r="F181" s="4">
        <f t="shared" si="61"/>
        <v>-1.907256407604789</v>
      </c>
      <c r="G181" s="44">
        <v>7970.126047350001</v>
      </c>
      <c r="H181" s="4">
        <f t="shared" si="62"/>
        <v>-36.08575452227558</v>
      </c>
      <c r="I181" s="44">
        <v>8164.703567549999</v>
      </c>
      <c r="J181" s="4">
        <f t="shared" si="63"/>
        <v>2.441335545310403</v>
      </c>
      <c r="K181" s="44">
        <v>8293.419720259999</v>
      </c>
      <c r="L181" s="4">
        <f t="shared" si="64"/>
        <v>1.576495112713858</v>
      </c>
      <c r="M181" s="44">
        <v>14337.371516009985</v>
      </c>
      <c r="N181" s="4">
        <f t="shared" si="65"/>
        <v>72.8764731511805</v>
      </c>
    </row>
    <row r="182" spans="1:14" ht="36" customHeight="1">
      <c r="A182" s="5" t="s">
        <v>6</v>
      </c>
      <c r="B182" s="41">
        <v>2.22800244</v>
      </c>
      <c r="C182" s="41">
        <v>1.3713878000000002</v>
      </c>
      <c r="D182" s="4">
        <f t="shared" si="60"/>
        <v>-38.44765268748987</v>
      </c>
      <c r="E182" s="41">
        <v>0.00061761</v>
      </c>
      <c r="F182" s="4">
        <f t="shared" si="61"/>
        <v>-99.95496459863506</v>
      </c>
      <c r="G182" s="41">
        <v>0</v>
      </c>
      <c r="H182" s="4">
        <f t="shared" si="62"/>
        <v>-100</v>
      </c>
      <c r="I182" s="41">
        <v>0</v>
      </c>
      <c r="J182" s="4" t="e">
        <f t="shared" si="63"/>
        <v>#DIV/0!</v>
      </c>
      <c r="K182" s="41">
        <v>0</v>
      </c>
      <c r="L182" s="4" t="e">
        <f t="shared" si="64"/>
        <v>#DIV/0!</v>
      </c>
      <c r="M182" s="41">
        <v>0</v>
      </c>
      <c r="N182" s="4" t="e">
        <f t="shared" si="65"/>
        <v>#DIV/0!</v>
      </c>
    </row>
    <row r="183" spans="1:14" ht="36" customHeight="1">
      <c r="A183" s="5" t="s">
        <v>7</v>
      </c>
      <c r="B183" s="44">
        <v>6761.222752705</v>
      </c>
      <c r="C183" s="44">
        <v>9937.604557377</v>
      </c>
      <c r="D183" s="4">
        <f t="shared" si="60"/>
        <v>46.97939885801289</v>
      </c>
      <c r="E183" s="44">
        <v>7030.276048811</v>
      </c>
      <c r="F183" s="4">
        <f t="shared" si="61"/>
        <v>-29.2558281201459</v>
      </c>
      <c r="G183" s="44">
        <v>7306.750480157999</v>
      </c>
      <c r="H183" s="4">
        <f t="shared" si="62"/>
        <v>3.9326255388471987</v>
      </c>
      <c r="I183" s="44">
        <v>8047.685556119999</v>
      </c>
      <c r="J183" s="4">
        <f t="shared" si="63"/>
        <v>10.14041847978882</v>
      </c>
      <c r="K183" s="44">
        <v>8562.274386140001</v>
      </c>
      <c r="L183" s="4">
        <f t="shared" si="64"/>
        <v>6.394246226838154</v>
      </c>
      <c r="M183" s="44">
        <v>10289.481890058001</v>
      </c>
      <c r="N183" s="4">
        <f t="shared" si="65"/>
        <v>20.17229799028492</v>
      </c>
    </row>
    <row r="184" spans="1:14" ht="36" customHeight="1">
      <c r="A184" s="5" t="s">
        <v>8</v>
      </c>
      <c r="B184" s="44">
        <v>1564.029547047273</v>
      </c>
      <c r="C184" s="44">
        <v>1341.797116761818</v>
      </c>
      <c r="D184" s="4">
        <f t="shared" si="60"/>
        <v>-14.208966237562898</v>
      </c>
      <c r="E184" s="44">
        <v>1197.6357547854545</v>
      </c>
      <c r="F184" s="4">
        <f t="shared" si="61"/>
        <v>-10.743901605949976</v>
      </c>
      <c r="G184" s="44">
        <v>1088.0277011790909</v>
      </c>
      <c r="H184" s="4">
        <f t="shared" si="62"/>
        <v>-9.152035847994448</v>
      </c>
      <c r="I184" s="44">
        <v>1230.58059136</v>
      </c>
      <c r="J184" s="4">
        <f t="shared" si="63"/>
        <v>13.101954116280787</v>
      </c>
      <c r="K184" s="44">
        <v>1125.9123328</v>
      </c>
      <c r="L184" s="4">
        <f t="shared" si="64"/>
        <v>-8.505599657176761</v>
      </c>
      <c r="M184" s="44">
        <v>927.4404834545446</v>
      </c>
      <c r="N184" s="4">
        <f t="shared" si="65"/>
        <v>-17.627646803715287</v>
      </c>
    </row>
    <row r="185" spans="1:14" ht="30" customHeight="1">
      <c r="A185" s="5" t="s">
        <v>314</v>
      </c>
      <c r="B185" s="6">
        <v>0</v>
      </c>
      <c r="C185" s="6">
        <v>0</v>
      </c>
      <c r="D185" s="4" t="e">
        <f t="shared" si="60"/>
        <v>#DIV/0!</v>
      </c>
      <c r="E185" s="6">
        <v>0</v>
      </c>
      <c r="F185" s="4" t="e">
        <f t="shared" si="61"/>
        <v>#DIV/0!</v>
      </c>
      <c r="G185" s="6">
        <v>0</v>
      </c>
      <c r="H185" s="4" t="e">
        <f t="shared" si="62"/>
        <v>#DIV/0!</v>
      </c>
      <c r="I185" s="6">
        <v>0</v>
      </c>
      <c r="J185" s="4" t="e">
        <f t="shared" si="63"/>
        <v>#DIV/0!</v>
      </c>
      <c r="K185" s="6">
        <v>0</v>
      </c>
      <c r="L185" s="4" t="e">
        <f t="shared" si="64"/>
        <v>#DIV/0!</v>
      </c>
      <c r="M185" s="6">
        <v>0</v>
      </c>
      <c r="N185" s="4" t="e">
        <f t="shared" si="65"/>
        <v>#DIV/0!</v>
      </c>
    </row>
    <row r="186" spans="1:14" ht="36" customHeight="1">
      <c r="A186" s="5" t="s">
        <v>9</v>
      </c>
      <c r="B186" s="41">
        <v>0</v>
      </c>
      <c r="C186" s="41">
        <v>0</v>
      </c>
      <c r="D186" s="4" t="e">
        <f t="shared" si="60"/>
        <v>#DIV/0!</v>
      </c>
      <c r="E186" s="41">
        <v>0</v>
      </c>
      <c r="F186" s="4" t="e">
        <f t="shared" si="61"/>
        <v>#DIV/0!</v>
      </c>
      <c r="G186" s="41">
        <v>0</v>
      </c>
      <c r="H186" s="4" t="e">
        <f t="shared" si="62"/>
        <v>#DIV/0!</v>
      </c>
      <c r="I186" s="41">
        <v>0</v>
      </c>
      <c r="J186" s="4" t="e">
        <f t="shared" si="63"/>
        <v>#DIV/0!</v>
      </c>
      <c r="K186" s="41">
        <v>0</v>
      </c>
      <c r="L186" s="4" t="e">
        <f t="shared" si="64"/>
        <v>#DIV/0!</v>
      </c>
      <c r="M186" s="41">
        <v>0</v>
      </c>
      <c r="N186" s="4" t="e">
        <f t="shared" si="65"/>
        <v>#DIV/0!</v>
      </c>
    </row>
    <row r="187" spans="1:14" ht="36" customHeight="1">
      <c r="A187" s="5" t="s">
        <v>10</v>
      </c>
      <c r="B187" s="41">
        <v>321.05775771000003</v>
      </c>
      <c r="C187" s="41">
        <v>437.01114901999995</v>
      </c>
      <c r="D187" s="4">
        <f t="shared" si="60"/>
        <v>36.11605342822348</v>
      </c>
      <c r="E187" s="41">
        <v>568.3633097699999</v>
      </c>
      <c r="F187" s="4">
        <f t="shared" si="61"/>
        <v>30.056935857256256</v>
      </c>
      <c r="G187" s="41">
        <v>642.8719848200001</v>
      </c>
      <c r="H187" s="4">
        <f t="shared" si="62"/>
        <v>13.109339355517458</v>
      </c>
      <c r="I187" s="41">
        <v>761.6441617300001</v>
      </c>
      <c r="J187" s="4">
        <f t="shared" si="63"/>
        <v>18.475245416590276</v>
      </c>
      <c r="K187" s="41">
        <v>812.4587642362532</v>
      </c>
      <c r="L187" s="4">
        <f t="shared" si="64"/>
        <v>6.671698551569372</v>
      </c>
      <c r="M187" s="41">
        <v>772.53709711</v>
      </c>
      <c r="N187" s="4">
        <f t="shared" si="65"/>
        <v>-4.913685331929588</v>
      </c>
    </row>
    <row r="188" spans="1:14" ht="36" customHeight="1">
      <c r="A188" s="5" t="s">
        <v>11</v>
      </c>
      <c r="B188" s="44">
        <v>6.358829289999999</v>
      </c>
      <c r="C188" s="44">
        <v>6.86246537</v>
      </c>
      <c r="D188" s="4">
        <f t="shared" si="60"/>
        <v>7.920264203224122</v>
      </c>
      <c r="E188" s="44">
        <v>10.349499999999999</v>
      </c>
      <c r="F188" s="4">
        <f t="shared" si="61"/>
        <v>50.81314719989617</v>
      </c>
      <c r="G188" s="44">
        <v>10.1723517</v>
      </c>
      <c r="H188" s="4">
        <f t="shared" si="62"/>
        <v>-1.7116604666892017</v>
      </c>
      <c r="I188" s="44">
        <v>10.007815550000002</v>
      </c>
      <c r="J188" s="4">
        <f t="shared" si="63"/>
        <v>-1.6174838901804607</v>
      </c>
      <c r="K188" s="44">
        <v>9.570633240000001</v>
      </c>
      <c r="L188" s="4">
        <f t="shared" si="64"/>
        <v>-4.368408948144539</v>
      </c>
      <c r="M188" s="44">
        <v>7.89025744</v>
      </c>
      <c r="N188" s="4">
        <f t="shared" si="65"/>
        <v>-17.557624013601853</v>
      </c>
    </row>
    <row r="189" spans="1:14" ht="36" customHeight="1">
      <c r="A189" s="3" t="s">
        <v>3</v>
      </c>
      <c r="B189" s="44">
        <f>SUM(B180:B188)</f>
        <v>19716.024886602274</v>
      </c>
      <c r="C189" s="44">
        <f>SUM(C180:C188)</f>
        <v>29818.758232958815</v>
      </c>
      <c r="D189" s="4">
        <f t="shared" si="60"/>
        <v>51.24122841426164</v>
      </c>
      <c r="E189" s="44">
        <f>SUM(E180:E188)</f>
        <v>26510.04188403645</v>
      </c>
      <c r="F189" s="4">
        <f t="shared" si="61"/>
        <v>-11.096090330365348</v>
      </c>
      <c r="G189" s="44">
        <f>SUM(G180:G188)</f>
        <v>22178.57863620709</v>
      </c>
      <c r="H189" s="4">
        <f t="shared" si="62"/>
        <v>-16.338952864641218</v>
      </c>
      <c r="I189" s="44">
        <f>SUM(I180:I188)</f>
        <v>23944.19593389</v>
      </c>
      <c r="J189" s="4">
        <f t="shared" si="63"/>
        <v>7.960912764718368</v>
      </c>
      <c r="K189" s="44">
        <f>SUM(K180:K188)</f>
        <v>25317.89287578825</v>
      </c>
      <c r="L189" s="4">
        <f t="shared" si="64"/>
        <v>5.737076933763111</v>
      </c>
      <c r="M189" s="44">
        <f>SUM(M180:M188)</f>
        <v>34098.30522225252</v>
      </c>
      <c r="N189" s="4">
        <f t="shared" si="65"/>
        <v>34.68065999623953</v>
      </c>
    </row>
    <row r="190" ht="36" customHeight="1">
      <c r="A190" s="1"/>
    </row>
    <row r="191" spans="1:14" ht="36" customHeight="1">
      <c r="A191" s="244" t="s">
        <v>310</v>
      </c>
      <c r="B191" s="244"/>
      <c r="C191" s="244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</row>
    <row r="192" spans="1:14" ht="36" customHeight="1">
      <c r="A192" s="244" t="s">
        <v>318</v>
      </c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</row>
    <row r="193" spans="1:14" ht="36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36" customHeight="1">
      <c r="A194" s="12"/>
      <c r="B194" s="12"/>
      <c r="C194" s="12"/>
      <c r="D194" s="12" t="s">
        <v>59</v>
      </c>
      <c r="E194" s="12"/>
      <c r="F194" s="158" t="s">
        <v>59</v>
      </c>
      <c r="G194" s="12"/>
      <c r="H194" s="158" t="s">
        <v>59</v>
      </c>
      <c r="I194" s="12"/>
      <c r="J194" s="158" t="s">
        <v>59</v>
      </c>
      <c r="K194" s="12"/>
      <c r="L194" s="158" t="s">
        <v>59</v>
      </c>
      <c r="M194" s="12"/>
      <c r="N194" s="158" t="s">
        <v>0</v>
      </c>
    </row>
    <row r="195" spans="1:14" ht="36" customHeight="1">
      <c r="A195" s="3" t="s">
        <v>1</v>
      </c>
      <c r="B195" s="3">
        <v>2557</v>
      </c>
      <c r="C195" s="3">
        <v>2558</v>
      </c>
      <c r="D195" s="4" t="s">
        <v>2</v>
      </c>
      <c r="E195" s="3">
        <v>2559</v>
      </c>
      <c r="F195" s="4" t="s">
        <v>2</v>
      </c>
      <c r="G195" s="3">
        <v>2560</v>
      </c>
      <c r="H195" s="4" t="s">
        <v>2</v>
      </c>
      <c r="I195" s="3">
        <v>2561</v>
      </c>
      <c r="J195" s="4" t="s">
        <v>2</v>
      </c>
      <c r="K195" s="3">
        <v>2562</v>
      </c>
      <c r="L195" s="4" t="s">
        <v>2</v>
      </c>
      <c r="M195" s="3">
        <v>2563</v>
      </c>
      <c r="N195" s="4" t="s">
        <v>2</v>
      </c>
    </row>
    <row r="196" spans="1:14" ht="36" customHeight="1">
      <c r="A196" s="5" t="s">
        <v>4</v>
      </c>
      <c r="B196" s="44">
        <v>3988.05274165</v>
      </c>
      <c r="C196" s="44">
        <v>4223.621192060001</v>
      </c>
      <c r="D196" s="4">
        <f aca="true" t="shared" si="66" ref="D196:D205">(C196-B196)/B196*100</f>
        <v>5.906853937757548</v>
      </c>
      <c r="E196" s="44">
        <v>4529.046968979999</v>
      </c>
      <c r="F196" s="4">
        <f aca="true" t="shared" si="67" ref="F196:F205">(E196-C196)/C196*100</f>
        <v>7.2313723942423955</v>
      </c>
      <c r="G196" s="44">
        <v>4142.9548548600005</v>
      </c>
      <c r="H196" s="4">
        <f aca="true" t="shared" si="68" ref="H196:H205">(G196-E196)/E196*100</f>
        <v>-8.524798191857828</v>
      </c>
      <c r="I196" s="44">
        <v>4260.97565724</v>
      </c>
      <c r="J196" s="4">
        <f aca="true" t="shared" si="69" ref="J196:J205">(I196-G196)/G196*100</f>
        <v>2.848710799770175</v>
      </c>
      <c r="K196" s="44">
        <v>4263.018278675025</v>
      </c>
      <c r="L196" s="4">
        <f aca="true" t="shared" si="70" ref="L196:L205">(K196-I196)/I196*100</f>
        <v>0.04793788088307556</v>
      </c>
      <c r="M196" s="44">
        <v>4182.6240704699985</v>
      </c>
      <c r="N196" s="4">
        <f aca="true" t="shared" si="71" ref="N196:N205">(M196-K196)/K196*100</f>
        <v>-1.8858518296105748</v>
      </c>
    </row>
    <row r="197" spans="1:14" ht="36" customHeight="1">
      <c r="A197" s="5" t="s">
        <v>5</v>
      </c>
      <c r="B197" s="44">
        <v>5034.01493906</v>
      </c>
      <c r="C197" s="44">
        <v>5545.77049957</v>
      </c>
      <c r="D197" s="4">
        <f t="shared" si="66"/>
        <v>10.165952360196206</v>
      </c>
      <c r="E197" s="44">
        <v>5247.8936286299995</v>
      </c>
      <c r="F197" s="4">
        <f t="shared" si="67"/>
        <v>-5.371244103287298</v>
      </c>
      <c r="G197" s="44">
        <v>5368.50242375</v>
      </c>
      <c r="H197" s="4">
        <f t="shared" si="68"/>
        <v>2.2982324653460333</v>
      </c>
      <c r="I197" s="44">
        <v>5482.70097471</v>
      </c>
      <c r="J197" s="4">
        <f t="shared" si="69"/>
        <v>2.1271956673576407</v>
      </c>
      <c r="K197" s="44">
        <v>5523.54338381</v>
      </c>
      <c r="L197" s="4">
        <f t="shared" si="70"/>
        <v>0.7449322749570528</v>
      </c>
      <c r="M197" s="44">
        <v>5416.317577729999</v>
      </c>
      <c r="N197" s="4">
        <f t="shared" si="71"/>
        <v>-1.9412503646534012</v>
      </c>
    </row>
    <row r="198" spans="1:14" ht="36" customHeight="1">
      <c r="A198" s="5" t="s">
        <v>6</v>
      </c>
      <c r="B198" s="41">
        <v>0</v>
      </c>
      <c r="C198" s="41">
        <v>0</v>
      </c>
      <c r="D198" s="4" t="e">
        <f t="shared" si="66"/>
        <v>#DIV/0!</v>
      </c>
      <c r="E198" s="41">
        <v>2.7620000000000003E-05</v>
      </c>
      <c r="F198" s="4" t="e">
        <f t="shared" si="67"/>
        <v>#DIV/0!</v>
      </c>
      <c r="G198" s="41">
        <v>0</v>
      </c>
      <c r="H198" s="4">
        <f t="shared" si="68"/>
        <v>-100</v>
      </c>
      <c r="I198" s="41">
        <v>0</v>
      </c>
      <c r="J198" s="4" t="e">
        <f t="shared" si="69"/>
        <v>#DIV/0!</v>
      </c>
      <c r="K198" s="41">
        <v>0</v>
      </c>
      <c r="L198" s="4" t="e">
        <f t="shared" si="70"/>
        <v>#DIV/0!</v>
      </c>
      <c r="M198" s="41">
        <v>0</v>
      </c>
      <c r="N198" s="4" t="e">
        <f t="shared" si="71"/>
        <v>#DIV/0!</v>
      </c>
    </row>
    <row r="199" spans="1:14" ht="36" customHeight="1">
      <c r="A199" s="5" t="s">
        <v>7</v>
      </c>
      <c r="B199" s="44">
        <v>6886.767724326</v>
      </c>
      <c r="C199" s="44">
        <v>6489.54203447</v>
      </c>
      <c r="D199" s="4">
        <f t="shared" si="66"/>
        <v>-5.767955385701294</v>
      </c>
      <c r="E199" s="44">
        <v>7295.731116501999</v>
      </c>
      <c r="F199" s="4">
        <f t="shared" si="67"/>
        <v>12.42289637311581</v>
      </c>
      <c r="G199" s="44">
        <v>5430.704472075</v>
      </c>
      <c r="H199" s="4">
        <f t="shared" si="68"/>
        <v>-25.563259043477498</v>
      </c>
      <c r="I199" s="44">
        <v>6974.259442240001</v>
      </c>
      <c r="J199" s="4">
        <f t="shared" si="69"/>
        <v>28.42273922475529</v>
      </c>
      <c r="K199" s="44">
        <v>6034.9162553</v>
      </c>
      <c r="L199" s="4">
        <f t="shared" si="70"/>
        <v>-13.468715850328358</v>
      </c>
      <c r="M199" s="44">
        <v>6965.816647265999</v>
      </c>
      <c r="N199" s="4">
        <f t="shared" si="71"/>
        <v>15.425241255808004</v>
      </c>
    </row>
    <row r="200" spans="1:14" ht="36" customHeight="1">
      <c r="A200" s="5" t="s">
        <v>8</v>
      </c>
      <c r="B200" s="44">
        <v>762.1902636809091</v>
      </c>
      <c r="C200" s="44">
        <v>875.7818389399998</v>
      </c>
      <c r="D200" s="4">
        <f t="shared" si="66"/>
        <v>14.903309668443345</v>
      </c>
      <c r="E200" s="44">
        <v>1035.8040964609092</v>
      </c>
      <c r="F200" s="4">
        <f t="shared" si="67"/>
        <v>18.271931479487165</v>
      </c>
      <c r="G200" s="44">
        <v>987.5669083027273</v>
      </c>
      <c r="H200" s="4">
        <f t="shared" si="68"/>
        <v>-4.656979859704816</v>
      </c>
      <c r="I200" s="44">
        <v>1185.91544779</v>
      </c>
      <c r="J200" s="4">
        <f t="shared" si="69"/>
        <v>20.084567214606505</v>
      </c>
      <c r="K200" s="44">
        <v>1069.19731729</v>
      </c>
      <c r="L200" s="4">
        <f t="shared" si="70"/>
        <v>-9.842028006086668</v>
      </c>
      <c r="M200" s="44">
        <v>1162.4241206309086</v>
      </c>
      <c r="N200" s="4">
        <f t="shared" si="71"/>
        <v>8.719326342606468</v>
      </c>
    </row>
    <row r="201" spans="1:14" ht="30" customHeight="1">
      <c r="A201" s="5" t="s">
        <v>314</v>
      </c>
      <c r="B201" s="6">
        <v>0</v>
      </c>
      <c r="C201" s="6">
        <v>0</v>
      </c>
      <c r="D201" s="4" t="e">
        <f t="shared" si="66"/>
        <v>#DIV/0!</v>
      </c>
      <c r="E201" s="6">
        <v>0</v>
      </c>
      <c r="F201" s="4" t="e">
        <f t="shared" si="67"/>
        <v>#DIV/0!</v>
      </c>
      <c r="G201" s="6">
        <v>0</v>
      </c>
      <c r="H201" s="4" t="e">
        <f t="shared" si="68"/>
        <v>#DIV/0!</v>
      </c>
      <c r="I201" s="6">
        <v>0</v>
      </c>
      <c r="J201" s="4" t="e">
        <f t="shared" si="69"/>
        <v>#DIV/0!</v>
      </c>
      <c r="K201" s="6">
        <v>0</v>
      </c>
      <c r="L201" s="4" t="e">
        <f t="shared" si="70"/>
        <v>#DIV/0!</v>
      </c>
      <c r="M201" s="6">
        <v>0</v>
      </c>
      <c r="N201" s="4" t="e">
        <f t="shared" si="71"/>
        <v>#DIV/0!</v>
      </c>
    </row>
    <row r="202" spans="1:14" ht="36" customHeight="1">
      <c r="A202" s="5" t="s">
        <v>9</v>
      </c>
      <c r="B202" s="41">
        <v>0</v>
      </c>
      <c r="C202" s="41">
        <v>0</v>
      </c>
      <c r="D202" s="4" t="e">
        <f t="shared" si="66"/>
        <v>#DIV/0!</v>
      </c>
      <c r="E202" s="41">
        <v>0</v>
      </c>
      <c r="F202" s="4" t="e">
        <f t="shared" si="67"/>
        <v>#DIV/0!</v>
      </c>
      <c r="G202" s="41">
        <v>0</v>
      </c>
      <c r="H202" s="4" t="e">
        <f t="shared" si="68"/>
        <v>#DIV/0!</v>
      </c>
      <c r="I202" s="41">
        <v>0</v>
      </c>
      <c r="J202" s="4" t="e">
        <f t="shared" si="69"/>
        <v>#DIV/0!</v>
      </c>
      <c r="K202" s="41">
        <v>0</v>
      </c>
      <c r="L202" s="4" t="e">
        <f t="shared" si="70"/>
        <v>#DIV/0!</v>
      </c>
      <c r="M202" s="41">
        <v>0</v>
      </c>
      <c r="N202" s="4" t="e">
        <f t="shared" si="71"/>
        <v>#DIV/0!</v>
      </c>
    </row>
    <row r="203" spans="1:14" ht="36" customHeight="1">
      <c r="A203" s="5" t="s">
        <v>10</v>
      </c>
      <c r="B203" s="41">
        <v>135.17778582</v>
      </c>
      <c r="C203" s="41">
        <v>154.51696836000002</v>
      </c>
      <c r="D203" s="4">
        <f t="shared" si="66"/>
        <v>14.306479739024343</v>
      </c>
      <c r="E203" s="41">
        <v>159.65734032</v>
      </c>
      <c r="F203" s="4">
        <f t="shared" si="67"/>
        <v>3.3267362248680223</v>
      </c>
      <c r="G203" s="41">
        <v>139.42727316999998</v>
      </c>
      <c r="H203" s="4">
        <f t="shared" si="68"/>
        <v>-12.670928320272063</v>
      </c>
      <c r="I203" s="41">
        <v>141.15060441</v>
      </c>
      <c r="J203" s="4">
        <f t="shared" si="69"/>
        <v>1.2360072752041917</v>
      </c>
      <c r="K203" s="41">
        <v>173.40097575230286</v>
      </c>
      <c r="L203" s="4">
        <f t="shared" si="70"/>
        <v>22.848199252923663</v>
      </c>
      <c r="M203" s="41">
        <v>140.4949812</v>
      </c>
      <c r="N203" s="4">
        <f t="shared" si="71"/>
        <v>-18.97682202164069</v>
      </c>
    </row>
    <row r="204" spans="1:14" ht="36" customHeight="1">
      <c r="A204" s="5" t="s">
        <v>11</v>
      </c>
      <c r="B204" s="44">
        <v>3.78400938</v>
      </c>
      <c r="C204" s="44">
        <v>4.31218156</v>
      </c>
      <c r="D204" s="4">
        <f t="shared" si="66"/>
        <v>13.958003983594772</v>
      </c>
      <c r="E204" s="44">
        <v>6.022499999999999</v>
      </c>
      <c r="F204" s="4">
        <f t="shared" si="67"/>
        <v>39.66248675299282</v>
      </c>
      <c r="G204" s="44">
        <v>6.04563847</v>
      </c>
      <c r="H204" s="4">
        <f t="shared" si="68"/>
        <v>0.3842004151100212</v>
      </c>
      <c r="I204" s="44">
        <v>6.3463305</v>
      </c>
      <c r="J204" s="4">
        <f t="shared" si="69"/>
        <v>4.973701809860284</v>
      </c>
      <c r="K204" s="44">
        <v>6.77604823</v>
      </c>
      <c r="L204" s="4">
        <f t="shared" si="70"/>
        <v>6.7711212014564985</v>
      </c>
      <c r="M204" s="44">
        <v>5.901621</v>
      </c>
      <c r="N204" s="4">
        <f t="shared" si="71"/>
        <v>-12.904678365903546</v>
      </c>
    </row>
    <row r="205" spans="1:14" ht="36" customHeight="1">
      <c r="A205" s="3" t="s">
        <v>3</v>
      </c>
      <c r="B205" s="44">
        <f>SUM(B196:B204)</f>
        <v>16809.98746391691</v>
      </c>
      <c r="C205" s="44">
        <f>SUM(C196:C204)</f>
        <v>17293.544714959997</v>
      </c>
      <c r="D205" s="4">
        <f t="shared" si="66"/>
        <v>2.8766068510226743</v>
      </c>
      <c r="E205" s="44">
        <f>SUM(E196:E204)</f>
        <v>18274.155678512907</v>
      </c>
      <c r="F205" s="4">
        <f t="shared" si="67"/>
        <v>5.6703873018272555</v>
      </c>
      <c r="G205" s="44">
        <f>SUM(G196:G204)</f>
        <v>16075.201570627727</v>
      </c>
      <c r="H205" s="4">
        <f t="shared" si="68"/>
        <v>-12.033136559467703</v>
      </c>
      <c r="I205" s="44">
        <f>SUM(I196:I204)</f>
        <v>18051.348456890002</v>
      </c>
      <c r="J205" s="4">
        <f t="shared" si="69"/>
        <v>12.293139078722655</v>
      </c>
      <c r="K205" s="44">
        <f>SUM(K196:K204)</f>
        <v>17070.852259057327</v>
      </c>
      <c r="L205" s="4">
        <f t="shared" si="70"/>
        <v>-5.431706114223455</v>
      </c>
      <c r="M205" s="44">
        <f>SUM(M196:M204)</f>
        <v>17873.579018296907</v>
      </c>
      <c r="N205" s="4">
        <f t="shared" si="71"/>
        <v>4.702323862088815</v>
      </c>
    </row>
    <row r="206" ht="36" customHeight="1">
      <c r="A206" s="1"/>
    </row>
    <row r="207" ht="36" customHeight="1">
      <c r="A207" s="1"/>
    </row>
    <row r="208" spans="1:14" ht="36" customHeight="1">
      <c r="A208" s="246" t="s">
        <v>134</v>
      </c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</row>
    <row r="209" spans="1:14" ht="36" customHeight="1">
      <c r="A209" s="244" t="s">
        <v>318</v>
      </c>
      <c r="B209" s="244"/>
      <c r="C209" s="244"/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4"/>
    </row>
    <row r="210" spans="1:14" ht="36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36" customHeight="1">
      <c r="A211" s="12"/>
      <c r="B211" s="12"/>
      <c r="C211" s="12"/>
      <c r="D211" s="12" t="s">
        <v>59</v>
      </c>
      <c r="E211" s="12"/>
      <c r="F211" s="158" t="s">
        <v>59</v>
      </c>
      <c r="G211" s="12"/>
      <c r="H211" s="158" t="s">
        <v>59</v>
      </c>
      <c r="I211" s="12"/>
      <c r="J211" s="158" t="s">
        <v>59</v>
      </c>
      <c r="K211" s="12"/>
      <c r="L211" s="158" t="s">
        <v>59</v>
      </c>
      <c r="M211" s="12"/>
      <c r="N211" s="158" t="s">
        <v>0</v>
      </c>
    </row>
    <row r="212" spans="1:14" ht="36" customHeight="1">
      <c r="A212" s="3" t="s">
        <v>1</v>
      </c>
      <c r="B212" s="3">
        <v>2557</v>
      </c>
      <c r="C212" s="3">
        <v>2558</v>
      </c>
      <c r="D212" s="4" t="s">
        <v>2</v>
      </c>
      <c r="E212" s="3">
        <v>2559</v>
      </c>
      <c r="F212" s="4" t="s">
        <v>2</v>
      </c>
      <c r="G212" s="3">
        <v>2560</v>
      </c>
      <c r="H212" s="4" t="s">
        <v>2</v>
      </c>
      <c r="I212" s="3">
        <v>2561</v>
      </c>
      <c r="J212" s="4" t="s">
        <v>2</v>
      </c>
      <c r="K212" s="3">
        <v>2562</v>
      </c>
      <c r="L212" s="4" t="s">
        <v>2</v>
      </c>
      <c r="M212" s="3">
        <v>2563</v>
      </c>
      <c r="N212" s="4" t="s">
        <v>2</v>
      </c>
    </row>
    <row r="213" spans="1:14" ht="36" customHeight="1">
      <c r="A213" s="5" t="s">
        <v>4</v>
      </c>
      <c r="B213" s="44">
        <v>213.19816450000002</v>
      </c>
      <c r="C213" s="44">
        <v>191.81507419000002</v>
      </c>
      <c r="D213" s="4">
        <f aca="true" t="shared" si="72" ref="D213:D222">(C213-B213)/B213*100</f>
        <v>-10.029678426241798</v>
      </c>
      <c r="E213" s="44">
        <v>180.15422089999998</v>
      </c>
      <c r="F213" s="4">
        <f aca="true" t="shared" si="73" ref="F213:F222">(E213-C213)/C213*100</f>
        <v>-6.079216317717305</v>
      </c>
      <c r="G213" s="44">
        <v>164.62142190999998</v>
      </c>
      <c r="H213" s="4">
        <f aca="true" t="shared" si="74" ref="H213:H222">(G213-E213)/E213*100</f>
        <v>-8.621945637688917</v>
      </c>
      <c r="I213" s="44">
        <v>167.2206658</v>
      </c>
      <c r="J213" s="4">
        <f aca="true" t="shared" si="75" ref="J213:J222">(I213-G213)/G213*100</f>
        <v>1.5789220259688046</v>
      </c>
      <c r="K213" s="44">
        <v>149.97995319417518</v>
      </c>
      <c r="L213" s="4">
        <f aca="true" t="shared" si="76" ref="L213:L222">(K213-I213)/I213*100</f>
        <v>-10.310156656381896</v>
      </c>
      <c r="M213" s="44">
        <v>143.0142905</v>
      </c>
      <c r="N213" s="4">
        <f aca="true" t="shared" si="77" ref="N213:N222">(M213-K213)/K213*100</f>
        <v>-4.644395831459509</v>
      </c>
    </row>
    <row r="214" spans="1:14" ht="36" customHeight="1">
      <c r="A214" s="5" t="s">
        <v>5</v>
      </c>
      <c r="B214" s="44">
        <v>63.36043795000001</v>
      </c>
      <c r="C214" s="44">
        <v>64.34545041000001</v>
      </c>
      <c r="D214" s="4">
        <f t="shared" si="72"/>
        <v>1.5546175056070615</v>
      </c>
      <c r="E214" s="44">
        <v>50.086930460000005</v>
      </c>
      <c r="F214" s="4">
        <f t="shared" si="73"/>
        <v>-22.159328840107197</v>
      </c>
      <c r="G214" s="44">
        <v>49.679149129999985</v>
      </c>
      <c r="H214" s="4">
        <f t="shared" si="74"/>
        <v>-0.814147176229294</v>
      </c>
      <c r="I214" s="44">
        <v>64.35701549</v>
      </c>
      <c r="J214" s="4">
        <f t="shared" si="75"/>
        <v>29.54532558838939</v>
      </c>
      <c r="K214" s="44">
        <v>75.15270483</v>
      </c>
      <c r="L214" s="4">
        <f t="shared" si="76"/>
        <v>16.774689220443232</v>
      </c>
      <c r="M214" s="44">
        <v>81.61903647999999</v>
      </c>
      <c r="N214" s="4">
        <f t="shared" si="77"/>
        <v>8.604256712552425</v>
      </c>
    </row>
    <row r="215" spans="1:14" ht="36" customHeight="1">
      <c r="A215" s="5" t="s">
        <v>6</v>
      </c>
      <c r="B215" s="41">
        <v>0</v>
      </c>
      <c r="C215" s="41">
        <v>0</v>
      </c>
      <c r="D215" s="4" t="e">
        <f t="shared" si="72"/>
        <v>#DIV/0!</v>
      </c>
      <c r="E215" s="41">
        <v>1.5E-06</v>
      </c>
      <c r="F215" s="4" t="e">
        <f t="shared" si="73"/>
        <v>#DIV/0!</v>
      </c>
      <c r="G215" s="41">
        <v>0</v>
      </c>
      <c r="H215" s="4">
        <f t="shared" si="74"/>
        <v>-100</v>
      </c>
      <c r="I215" s="41">
        <v>0</v>
      </c>
      <c r="J215" s="4" t="e">
        <f t="shared" si="75"/>
        <v>#DIV/0!</v>
      </c>
      <c r="K215" s="41">
        <v>0</v>
      </c>
      <c r="L215" s="4" t="e">
        <f t="shared" si="76"/>
        <v>#DIV/0!</v>
      </c>
      <c r="M215" s="41">
        <v>0</v>
      </c>
      <c r="N215" s="4" t="e">
        <f t="shared" si="77"/>
        <v>#DIV/0!</v>
      </c>
    </row>
    <row r="216" spans="1:14" ht="36" customHeight="1">
      <c r="A216" s="5" t="s">
        <v>7</v>
      </c>
      <c r="B216" s="44">
        <v>59.86889284</v>
      </c>
      <c r="C216" s="44">
        <v>112.80787801</v>
      </c>
      <c r="D216" s="4">
        <f t="shared" si="72"/>
        <v>88.42486082293148</v>
      </c>
      <c r="E216" s="44">
        <v>146.92312354999999</v>
      </c>
      <c r="F216" s="4">
        <f t="shared" si="73"/>
        <v>30.241899893707604</v>
      </c>
      <c r="G216" s="44">
        <v>100.35054399999999</v>
      </c>
      <c r="H216" s="4">
        <f t="shared" si="74"/>
        <v>-31.698604293660214</v>
      </c>
      <c r="I216" s="44">
        <v>114.55634453</v>
      </c>
      <c r="J216" s="4">
        <f t="shared" si="75"/>
        <v>14.156176901243326</v>
      </c>
      <c r="K216" s="44">
        <v>135.83905866</v>
      </c>
      <c r="L216" s="4">
        <f t="shared" si="76"/>
        <v>18.578380985634965</v>
      </c>
      <c r="M216" s="44">
        <v>175.871729799</v>
      </c>
      <c r="N216" s="4">
        <f t="shared" si="77"/>
        <v>29.47066295504907</v>
      </c>
    </row>
    <row r="217" spans="1:14" ht="36" customHeight="1">
      <c r="A217" s="5" t="s">
        <v>8</v>
      </c>
      <c r="B217" s="44">
        <v>23.98998719636364</v>
      </c>
      <c r="C217" s="44">
        <v>23.859390876363634</v>
      </c>
      <c r="D217" s="4">
        <f t="shared" si="72"/>
        <v>-0.5443784481043881</v>
      </c>
      <c r="E217" s="44">
        <v>24.66446360909091</v>
      </c>
      <c r="F217" s="4">
        <f t="shared" si="73"/>
        <v>3.37423841580475</v>
      </c>
      <c r="G217" s="44">
        <v>20.86248919181818</v>
      </c>
      <c r="H217" s="4">
        <f t="shared" si="74"/>
        <v>-15.414786542819378</v>
      </c>
      <c r="I217" s="44">
        <v>21.49997533</v>
      </c>
      <c r="J217" s="4">
        <f t="shared" si="75"/>
        <v>3.055657128545471</v>
      </c>
      <c r="K217" s="44">
        <v>19.780698299999997</v>
      </c>
      <c r="L217" s="4">
        <f t="shared" si="76"/>
        <v>-7.996646524524194</v>
      </c>
      <c r="M217" s="44">
        <v>23.882936100000013</v>
      </c>
      <c r="N217" s="4">
        <f t="shared" si="77"/>
        <v>20.738589395501855</v>
      </c>
    </row>
    <row r="218" spans="1:14" ht="30" customHeight="1">
      <c r="A218" s="5" t="s">
        <v>314</v>
      </c>
      <c r="B218" s="6">
        <v>0</v>
      </c>
      <c r="C218" s="6">
        <v>0</v>
      </c>
      <c r="D218" s="4" t="e">
        <f t="shared" si="72"/>
        <v>#DIV/0!</v>
      </c>
      <c r="E218" s="6">
        <v>0</v>
      </c>
      <c r="F218" s="4" t="e">
        <f t="shared" si="73"/>
        <v>#DIV/0!</v>
      </c>
      <c r="G218" s="6">
        <v>0</v>
      </c>
      <c r="H218" s="4" t="e">
        <f t="shared" si="74"/>
        <v>#DIV/0!</v>
      </c>
      <c r="I218" s="6">
        <v>0</v>
      </c>
      <c r="J218" s="4" t="e">
        <f t="shared" si="75"/>
        <v>#DIV/0!</v>
      </c>
      <c r="K218" s="6">
        <v>0</v>
      </c>
      <c r="L218" s="4" t="e">
        <f t="shared" si="76"/>
        <v>#DIV/0!</v>
      </c>
      <c r="M218" s="6">
        <v>0</v>
      </c>
      <c r="N218" s="4" t="e">
        <f t="shared" si="77"/>
        <v>#DIV/0!</v>
      </c>
    </row>
    <row r="219" spans="1:14" ht="36" customHeight="1">
      <c r="A219" s="5" t="s">
        <v>9</v>
      </c>
      <c r="B219" s="41">
        <v>0</v>
      </c>
      <c r="C219" s="41">
        <v>0</v>
      </c>
      <c r="D219" s="4" t="e">
        <f t="shared" si="72"/>
        <v>#DIV/0!</v>
      </c>
      <c r="E219" s="41">
        <v>0</v>
      </c>
      <c r="F219" s="4" t="e">
        <f t="shared" si="73"/>
        <v>#DIV/0!</v>
      </c>
      <c r="G219" s="41">
        <v>0</v>
      </c>
      <c r="H219" s="4" t="e">
        <f t="shared" si="74"/>
        <v>#DIV/0!</v>
      </c>
      <c r="I219" s="41">
        <v>0</v>
      </c>
      <c r="J219" s="4" t="e">
        <f t="shared" si="75"/>
        <v>#DIV/0!</v>
      </c>
      <c r="K219" s="41">
        <v>0</v>
      </c>
      <c r="L219" s="4" t="e">
        <f t="shared" si="76"/>
        <v>#DIV/0!</v>
      </c>
      <c r="M219" s="41">
        <v>0</v>
      </c>
      <c r="N219" s="4" t="e">
        <f t="shared" si="77"/>
        <v>#DIV/0!</v>
      </c>
    </row>
    <row r="220" spans="1:14" ht="36" customHeight="1">
      <c r="A220" s="5" t="s">
        <v>10</v>
      </c>
      <c r="B220" s="41">
        <v>16.854258</v>
      </c>
      <c r="C220" s="41">
        <v>18.187153010000003</v>
      </c>
      <c r="D220" s="4">
        <f t="shared" si="72"/>
        <v>7.90835769809624</v>
      </c>
      <c r="E220" s="41">
        <v>19.20195788</v>
      </c>
      <c r="F220" s="4">
        <f t="shared" si="73"/>
        <v>5.5797895879691355</v>
      </c>
      <c r="G220" s="41">
        <v>19.970112750000002</v>
      </c>
      <c r="H220" s="4">
        <f t="shared" si="74"/>
        <v>4.000398682261893</v>
      </c>
      <c r="I220" s="41">
        <v>20.532792520000005</v>
      </c>
      <c r="J220" s="4">
        <f t="shared" si="75"/>
        <v>2.817609379796829</v>
      </c>
      <c r="K220" s="41">
        <v>22.106743839051887</v>
      </c>
      <c r="L220" s="4">
        <f t="shared" si="76"/>
        <v>7.6655492306697814</v>
      </c>
      <c r="M220" s="41">
        <v>22.961194730000006</v>
      </c>
      <c r="N220" s="4">
        <f t="shared" si="77"/>
        <v>3.865114180400999</v>
      </c>
    </row>
    <row r="221" spans="1:14" ht="36" customHeight="1">
      <c r="A221" s="5" t="s">
        <v>11</v>
      </c>
      <c r="B221" s="44">
        <v>0.7819000000000002</v>
      </c>
      <c r="C221" s="44">
        <v>0.7488024999999999</v>
      </c>
      <c r="D221" s="4">
        <f t="shared" si="72"/>
        <v>-4.23295817879527</v>
      </c>
      <c r="E221" s="44">
        <v>1.0673</v>
      </c>
      <c r="F221" s="4">
        <f t="shared" si="73"/>
        <v>42.53424634666685</v>
      </c>
      <c r="G221" s="44">
        <v>1.1248544999999999</v>
      </c>
      <c r="H221" s="4">
        <f t="shared" si="74"/>
        <v>5.392532558793213</v>
      </c>
      <c r="I221" s="44">
        <v>1.208206</v>
      </c>
      <c r="J221" s="4">
        <f t="shared" si="75"/>
        <v>7.409980579710535</v>
      </c>
      <c r="K221" s="44">
        <v>1.0743175</v>
      </c>
      <c r="L221" s="4">
        <f t="shared" si="76"/>
        <v>-11.081595357083135</v>
      </c>
      <c r="M221" s="44">
        <v>0.8813049999999999</v>
      </c>
      <c r="N221" s="4">
        <f t="shared" si="77"/>
        <v>-17.966057520239605</v>
      </c>
    </row>
    <row r="222" spans="1:14" ht="36" customHeight="1">
      <c r="A222" s="3" t="s">
        <v>3</v>
      </c>
      <c r="B222" s="44">
        <f>SUM(B213:B221)</f>
        <v>378.0536404863637</v>
      </c>
      <c r="C222" s="44">
        <f>SUM(C213:C221)</f>
        <v>411.7637489963637</v>
      </c>
      <c r="D222" s="4">
        <f t="shared" si="72"/>
        <v>8.916752783184986</v>
      </c>
      <c r="E222" s="44">
        <f>SUM(E213:E221)</f>
        <v>422.09799789909084</v>
      </c>
      <c r="F222" s="4">
        <f t="shared" si="73"/>
        <v>2.509751994418143</v>
      </c>
      <c r="G222" s="44">
        <f>SUM(G213:G221)</f>
        <v>356.6085714818181</v>
      </c>
      <c r="H222" s="4">
        <f t="shared" si="74"/>
        <v>-15.515218442928747</v>
      </c>
      <c r="I222" s="44">
        <f>SUM(I213:I221)</f>
        <v>389.37499966999997</v>
      </c>
      <c r="J222" s="4">
        <f t="shared" si="75"/>
        <v>9.188345656423033</v>
      </c>
      <c r="K222" s="44">
        <f>SUM(K213:K221)</f>
        <v>403.93347632322707</v>
      </c>
      <c r="L222" s="4">
        <f t="shared" si="76"/>
        <v>3.738934617159702</v>
      </c>
      <c r="M222" s="44">
        <f>SUM(M213:M221)</f>
        <v>448.230492609</v>
      </c>
      <c r="N222" s="4">
        <f t="shared" si="77"/>
        <v>10.9664137493587</v>
      </c>
    </row>
    <row r="223" ht="36" customHeight="1">
      <c r="A223" s="47"/>
    </row>
    <row r="224" ht="36" customHeight="1">
      <c r="A224" s="47"/>
    </row>
    <row r="225" spans="1:14" ht="36" customHeight="1">
      <c r="A225" s="246" t="s">
        <v>65</v>
      </c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</row>
    <row r="226" spans="1:14" ht="36" customHeight="1">
      <c r="A226" s="244" t="s">
        <v>318</v>
      </c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</row>
    <row r="227" spans="1:14" ht="36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36" customHeight="1">
      <c r="A228" s="1"/>
      <c r="B228" s="1"/>
      <c r="C228" s="1"/>
      <c r="D228" s="1" t="s">
        <v>59</v>
      </c>
      <c r="E228" s="1"/>
      <c r="F228" s="117" t="s">
        <v>59</v>
      </c>
      <c r="G228" s="1"/>
      <c r="H228" s="117" t="s">
        <v>59</v>
      </c>
      <c r="I228" s="1"/>
      <c r="J228" s="117" t="s">
        <v>59</v>
      </c>
      <c r="K228" s="1"/>
      <c r="L228" s="117" t="s">
        <v>59</v>
      </c>
      <c r="M228" s="1"/>
      <c r="N228" s="117" t="s">
        <v>0</v>
      </c>
    </row>
    <row r="229" spans="1:14" ht="36" customHeight="1">
      <c r="A229" s="3" t="s">
        <v>1</v>
      </c>
      <c r="B229" s="3">
        <v>2557</v>
      </c>
      <c r="C229" s="3">
        <v>2558</v>
      </c>
      <c r="D229" s="4" t="s">
        <v>2</v>
      </c>
      <c r="E229" s="3">
        <v>2559</v>
      </c>
      <c r="F229" s="4" t="s">
        <v>2</v>
      </c>
      <c r="G229" s="3">
        <v>2560</v>
      </c>
      <c r="H229" s="4" t="s">
        <v>2</v>
      </c>
      <c r="I229" s="3">
        <v>2561</v>
      </c>
      <c r="J229" s="4" t="s">
        <v>2</v>
      </c>
      <c r="K229" s="3">
        <v>2562</v>
      </c>
      <c r="L229" s="4" t="s">
        <v>2</v>
      </c>
      <c r="M229" s="3">
        <v>2563</v>
      </c>
      <c r="N229" s="4" t="s">
        <v>2</v>
      </c>
    </row>
    <row r="230" spans="1:14" ht="36" customHeight="1">
      <c r="A230" s="5" t="s">
        <v>4</v>
      </c>
      <c r="B230" s="39">
        <f aca="true" t="shared" si="78" ref="B230:B235">B26+B43+B60+B79+B96+B113+B130+B147+B163+B180+B196+B213</f>
        <v>21481.112253190004</v>
      </c>
      <c r="C230" s="39">
        <f aca="true" t="shared" si="79" ref="C230:E235">C26+C43+C60+C79+C96+C113+C130+C147+C163+C180+C196+C213</f>
        <v>23378.361821929997</v>
      </c>
      <c r="D230" s="4">
        <f aca="true" t="shared" si="80" ref="D230:D239">(C230-B230)/B230*100</f>
        <v>8.832175663800866</v>
      </c>
      <c r="E230" s="39">
        <f t="shared" si="79"/>
        <v>24652.427446009995</v>
      </c>
      <c r="F230" s="4">
        <f aca="true" t="shared" si="81" ref="F230:F239">(E230-C230)/C230*100</f>
        <v>5.4497643324386615</v>
      </c>
      <c r="G230" s="39">
        <f aca="true" t="shared" si="82" ref="G230:I235">G26+G43+G60+G79+G96+G113+G130+G147+G163+G180+G196+G213</f>
        <v>23337.39580372</v>
      </c>
      <c r="H230" s="4">
        <f aca="true" t="shared" si="83" ref="H230:H239">(G230-E230)/E230*100</f>
        <v>-5.334288662526149</v>
      </c>
      <c r="I230" s="39">
        <f t="shared" si="82"/>
        <v>24157.79763029</v>
      </c>
      <c r="J230" s="4">
        <f aca="true" t="shared" si="84" ref="J230:J239">(I230-G230)/G230*100</f>
        <v>3.5153957771039175</v>
      </c>
      <c r="K230" s="39">
        <f aca="true" t="shared" si="85" ref="K230:M235">K26+K43+K60+K79+K96+K113+K130+K147+K163+K180+K196+K213</f>
        <v>25609.605168100054</v>
      </c>
      <c r="L230" s="4">
        <f aca="true" t="shared" si="86" ref="L230:L239">(K230-I230)/I230*100</f>
        <v>6.009684988791037</v>
      </c>
      <c r="M230" s="39">
        <f t="shared" si="85"/>
        <v>26678.354894659995</v>
      </c>
      <c r="N230" s="4">
        <f aca="true" t="shared" si="87" ref="N230:N239">(M230-K230)/K230*100</f>
        <v>4.173237812706312</v>
      </c>
    </row>
    <row r="231" spans="1:14" ht="36" customHeight="1">
      <c r="A231" s="5" t="s">
        <v>5</v>
      </c>
      <c r="B231" s="39">
        <f t="shared" si="78"/>
        <v>44243.02798263</v>
      </c>
      <c r="C231" s="39">
        <f t="shared" si="79"/>
        <v>49727.754910749994</v>
      </c>
      <c r="D231" s="4">
        <f t="shared" si="80"/>
        <v>12.39681635324173</v>
      </c>
      <c r="E231" s="39">
        <f t="shared" si="79"/>
        <v>52056.95404082</v>
      </c>
      <c r="F231" s="4">
        <f t="shared" si="81"/>
        <v>4.683901644565265</v>
      </c>
      <c r="G231" s="39">
        <f t="shared" si="82"/>
        <v>44624.30250251</v>
      </c>
      <c r="H231" s="4">
        <f t="shared" si="83"/>
        <v>-14.277922470227033</v>
      </c>
      <c r="I231" s="39">
        <f t="shared" si="82"/>
        <v>45740.362811060004</v>
      </c>
      <c r="J231" s="4">
        <f t="shared" si="84"/>
        <v>2.501014572692153</v>
      </c>
      <c r="K231" s="39">
        <f t="shared" si="85"/>
        <v>47076.56811513999</v>
      </c>
      <c r="L231" s="4">
        <f t="shared" si="86"/>
        <v>2.9212826964216676</v>
      </c>
      <c r="M231" s="39">
        <f t="shared" si="85"/>
        <v>51339.976676869985</v>
      </c>
      <c r="N231" s="4">
        <f t="shared" si="87"/>
        <v>9.05632830180513</v>
      </c>
    </row>
    <row r="232" spans="1:14" ht="36" customHeight="1">
      <c r="A232" s="5" t="s">
        <v>6</v>
      </c>
      <c r="B232" s="39">
        <f t="shared" si="78"/>
        <v>2.22800244</v>
      </c>
      <c r="C232" s="39">
        <f t="shared" si="79"/>
        <v>1.6333558100000003</v>
      </c>
      <c r="D232" s="4">
        <f t="shared" si="80"/>
        <v>-26.68967588742855</v>
      </c>
      <c r="E232" s="39">
        <f t="shared" si="79"/>
        <v>3.0295642500000004</v>
      </c>
      <c r="F232" s="4">
        <f t="shared" si="81"/>
        <v>85.48097306489514</v>
      </c>
      <c r="G232" s="52">
        <f t="shared" si="82"/>
        <v>0</v>
      </c>
      <c r="H232" s="4">
        <f t="shared" si="83"/>
        <v>-100</v>
      </c>
      <c r="I232" s="52">
        <f t="shared" si="82"/>
        <v>0</v>
      </c>
      <c r="J232" s="4" t="e">
        <f t="shared" si="84"/>
        <v>#DIV/0!</v>
      </c>
      <c r="K232" s="52">
        <f t="shared" si="85"/>
        <v>0</v>
      </c>
      <c r="L232" s="4" t="e">
        <f t="shared" si="86"/>
        <v>#DIV/0!</v>
      </c>
      <c r="M232" s="52">
        <f t="shared" si="85"/>
        <v>0</v>
      </c>
      <c r="N232" s="4" t="e">
        <f t="shared" si="87"/>
        <v>#DIV/0!</v>
      </c>
    </row>
    <row r="233" spans="1:14" ht="36" customHeight="1">
      <c r="A233" s="5" t="s">
        <v>7</v>
      </c>
      <c r="B233" s="39">
        <f t="shared" si="78"/>
        <v>37362.619806427</v>
      </c>
      <c r="C233" s="39">
        <f t="shared" si="79"/>
        <v>41588.536847296</v>
      </c>
      <c r="D233" s="4">
        <f t="shared" si="80"/>
        <v>11.310547982885492</v>
      </c>
      <c r="E233" s="39">
        <f t="shared" si="79"/>
        <v>41068.254275905</v>
      </c>
      <c r="F233" s="4">
        <f t="shared" si="81"/>
        <v>-1.2510239860117458</v>
      </c>
      <c r="G233" s="39">
        <f t="shared" si="82"/>
        <v>39889.400154927</v>
      </c>
      <c r="H233" s="4">
        <f t="shared" si="83"/>
        <v>-2.870475362936562</v>
      </c>
      <c r="I233" s="39">
        <f t="shared" si="82"/>
        <v>44185.58554162</v>
      </c>
      <c r="J233" s="4">
        <f t="shared" si="84"/>
        <v>10.77024314731979</v>
      </c>
      <c r="K233" s="39">
        <f t="shared" si="85"/>
        <v>44797.59499129</v>
      </c>
      <c r="L233" s="4">
        <f t="shared" si="86"/>
        <v>1.3850884675807456</v>
      </c>
      <c r="M233" s="39">
        <f t="shared" si="85"/>
        <v>46808.496626184</v>
      </c>
      <c r="N233" s="4">
        <f t="shared" si="87"/>
        <v>4.488860697287383</v>
      </c>
    </row>
    <row r="234" spans="1:14" ht="36" customHeight="1">
      <c r="A234" s="5" t="s">
        <v>8</v>
      </c>
      <c r="B234" s="39">
        <f t="shared" si="78"/>
        <v>4425.197173862727</v>
      </c>
      <c r="C234" s="39">
        <f t="shared" si="79"/>
        <v>4319.044084917272</v>
      </c>
      <c r="D234" s="4">
        <f t="shared" si="80"/>
        <v>-2.3988329734196876</v>
      </c>
      <c r="E234" s="39">
        <f t="shared" si="79"/>
        <v>4642.681487370909</v>
      </c>
      <c r="F234" s="4">
        <f t="shared" si="81"/>
        <v>7.493264622693384</v>
      </c>
      <c r="G234" s="39">
        <f t="shared" si="82"/>
        <v>4518.385204252727</v>
      </c>
      <c r="H234" s="4">
        <f t="shared" si="83"/>
        <v>-2.6772520030998193</v>
      </c>
      <c r="I234" s="39">
        <f t="shared" si="82"/>
        <v>4811.35988551</v>
      </c>
      <c r="J234" s="4">
        <f t="shared" si="84"/>
        <v>6.484057202150975</v>
      </c>
      <c r="K234" s="39">
        <f t="shared" si="85"/>
        <v>4917.803896423369</v>
      </c>
      <c r="L234" s="4">
        <f t="shared" si="86"/>
        <v>2.2123477238511815</v>
      </c>
      <c r="M234" s="39">
        <f t="shared" si="85"/>
        <v>4729.211152249088</v>
      </c>
      <c r="N234" s="4">
        <f t="shared" si="87"/>
        <v>-3.834897611745797</v>
      </c>
    </row>
    <row r="235" spans="1:14" ht="30" customHeight="1">
      <c r="A235" s="5" t="s">
        <v>314</v>
      </c>
      <c r="B235" s="99">
        <f t="shared" si="78"/>
        <v>0</v>
      </c>
      <c r="C235" s="99">
        <f t="shared" si="79"/>
        <v>0</v>
      </c>
      <c r="D235" s="95" t="e">
        <f t="shared" si="80"/>
        <v>#DIV/0!</v>
      </c>
      <c r="E235" s="99">
        <f t="shared" si="79"/>
        <v>0</v>
      </c>
      <c r="F235" s="95" t="e">
        <f>(E235-C235)/C235*100</f>
        <v>#DIV/0!</v>
      </c>
      <c r="G235" s="99">
        <f t="shared" si="82"/>
        <v>0</v>
      </c>
      <c r="H235" s="95" t="e">
        <f t="shared" si="83"/>
        <v>#DIV/0!</v>
      </c>
      <c r="I235" s="99">
        <f t="shared" si="82"/>
        <v>0</v>
      </c>
      <c r="J235" s="95" t="e">
        <f t="shared" si="84"/>
        <v>#DIV/0!</v>
      </c>
      <c r="K235" s="99">
        <f t="shared" si="85"/>
        <v>0</v>
      </c>
      <c r="L235" s="95" t="e">
        <f t="shared" si="86"/>
        <v>#DIV/0!</v>
      </c>
      <c r="M235" s="99">
        <f t="shared" si="85"/>
        <v>0</v>
      </c>
      <c r="N235" s="95" t="e">
        <f t="shared" si="87"/>
        <v>#DIV/0!</v>
      </c>
    </row>
    <row r="236" spans="1:14" ht="36" customHeight="1">
      <c r="A236" s="5" t="s">
        <v>9</v>
      </c>
      <c r="B236" s="46">
        <v>0</v>
      </c>
      <c r="C236" s="46">
        <v>0</v>
      </c>
      <c r="D236" s="4" t="e">
        <f t="shared" si="80"/>
        <v>#DIV/0!</v>
      </c>
      <c r="E236" s="46">
        <v>0</v>
      </c>
      <c r="F236" s="4" t="e">
        <f t="shared" si="81"/>
        <v>#DIV/0!</v>
      </c>
      <c r="G236" s="46">
        <v>0</v>
      </c>
      <c r="H236" s="4" t="e">
        <f t="shared" si="83"/>
        <v>#DIV/0!</v>
      </c>
      <c r="I236" s="46">
        <v>0</v>
      </c>
      <c r="J236" s="4" t="e">
        <f t="shared" si="84"/>
        <v>#DIV/0!</v>
      </c>
      <c r="K236" s="46">
        <v>0</v>
      </c>
      <c r="L236" s="4" t="e">
        <f t="shared" si="86"/>
        <v>#DIV/0!</v>
      </c>
      <c r="M236" s="46">
        <v>0</v>
      </c>
      <c r="N236" s="4" t="e">
        <f t="shared" si="87"/>
        <v>#DIV/0!</v>
      </c>
    </row>
    <row r="237" spans="1:14" ht="36" customHeight="1">
      <c r="A237" s="5" t="s">
        <v>10</v>
      </c>
      <c r="B237" s="39">
        <f>B33+B50+B67+B86+B103+B120+B137+B154+B170+B187+B203+B220</f>
        <v>1047.04049334</v>
      </c>
      <c r="C237" s="39">
        <f>C33+C50+C67+C86+C103+C120+C137+C154+C170+C187+C203+C220</f>
        <v>1250.14518572</v>
      </c>
      <c r="D237" s="4">
        <f t="shared" si="80"/>
        <v>19.39797874789995</v>
      </c>
      <c r="E237" s="39">
        <f>E33+E50+E67+E86+E103+E120+E137+E154+E170+E187+E203+E220</f>
        <v>1434.2626308499998</v>
      </c>
      <c r="F237" s="4">
        <f t="shared" si="81"/>
        <v>14.727685010758213</v>
      </c>
      <c r="G237" s="39">
        <f>G33+G50+G67+G86+G103+G120+G137+G154+G170+G187+G203+G220</f>
        <v>1427.5607660700002</v>
      </c>
      <c r="H237" s="4">
        <f t="shared" si="83"/>
        <v>-0.4672690088863161</v>
      </c>
      <c r="I237" s="39">
        <f>I33+I50+I67+I86+I103+I120+I137+I154+I170+I187+I203+I220</f>
        <v>1622.92731717</v>
      </c>
      <c r="J237" s="4">
        <f t="shared" si="84"/>
        <v>13.685340459295023</v>
      </c>
      <c r="K237" s="39">
        <f>K33+K50+K67+K86+K103+K120+K137+K154+K170+K187+K203+K220</f>
        <v>1760.3464319692373</v>
      </c>
      <c r="L237" s="4">
        <f t="shared" si="86"/>
        <v>8.467361005350732</v>
      </c>
      <c r="M237" s="39">
        <f>M33+M50+M67+M86+M103+M120+M137+M154+M170+M187+M203+M220</f>
        <v>1635.51595938</v>
      </c>
      <c r="N237" s="4">
        <f t="shared" si="87"/>
        <v>-7.091244673333644</v>
      </c>
    </row>
    <row r="238" spans="1:14" ht="36" customHeight="1">
      <c r="A238" s="5" t="s">
        <v>11</v>
      </c>
      <c r="B238" s="39">
        <f>B34+B51+B68+B87+B104+B121+B138+B155+B171+B188+B204+B221</f>
        <v>31.75734705</v>
      </c>
      <c r="C238" s="39">
        <f>C34+C51+C68+C87+C104+C121+C138+C155+C171+C188+C204+C221</f>
        <v>34.0005781</v>
      </c>
      <c r="D238" s="4">
        <f t="shared" si="80"/>
        <v>7.06366009247614</v>
      </c>
      <c r="E238" s="39">
        <f>E34+E51+E68+E87+E104+E121+E138+E155+E171+E188+E204+E221</f>
        <v>46.7571</v>
      </c>
      <c r="F238" s="4">
        <f t="shared" si="81"/>
        <v>37.518544133224616</v>
      </c>
      <c r="G238" s="39">
        <f>G34+G51+G68+G87+G104+G121+G138+G155+G171+G188+G204+G221</f>
        <v>49.81146848</v>
      </c>
      <c r="H238" s="4">
        <f t="shared" si="83"/>
        <v>6.532416424457464</v>
      </c>
      <c r="I238" s="39">
        <f>I34+I51+I68+I87+I104+I121+I138+I155+I171+I188+I204+I221</f>
        <v>48.71543010999999</v>
      </c>
      <c r="J238" s="4">
        <f t="shared" si="84"/>
        <v>-2.2003735353437412</v>
      </c>
      <c r="K238" s="39">
        <f>K34+K51+K68+K87+K104+K121+K138+K155+K171+K188+K204+K221</f>
        <v>49.47093522</v>
      </c>
      <c r="L238" s="4">
        <f t="shared" si="86"/>
        <v>1.5508538224830808</v>
      </c>
      <c r="M238" s="39">
        <f>M34+M51+M68+M87+M104+M121+M138+M155+M171+M188+M204+M221</f>
        <v>39.932210239999996</v>
      </c>
      <c r="N238" s="4">
        <f t="shared" si="87"/>
        <v>-19.281472924618797</v>
      </c>
    </row>
    <row r="239" spans="1:14" ht="36" customHeight="1">
      <c r="A239" s="3" t="s">
        <v>3</v>
      </c>
      <c r="B239" s="44">
        <f>SUM(B230:B238)</f>
        <v>108592.98305893973</v>
      </c>
      <c r="C239" s="44">
        <f>SUM(C230:C238)</f>
        <v>120299.47678452327</v>
      </c>
      <c r="D239" s="4">
        <f t="shared" si="80"/>
        <v>10.78015668768372</v>
      </c>
      <c r="E239" s="44">
        <f>SUM(E230:E238)</f>
        <v>123904.3665452059</v>
      </c>
      <c r="F239" s="4">
        <f t="shared" si="81"/>
        <v>2.996596375177594</v>
      </c>
      <c r="G239" s="44">
        <f>SUM(G230:G238)</f>
        <v>113846.85589995973</v>
      </c>
      <c r="H239" s="4">
        <f t="shared" si="83"/>
        <v>-8.117155937015943</v>
      </c>
      <c r="I239" s="44">
        <f>SUM(I230:I238)</f>
        <v>120566.74861575999</v>
      </c>
      <c r="J239" s="4">
        <f t="shared" si="84"/>
        <v>5.902572067256044</v>
      </c>
      <c r="K239" s="44">
        <f>SUM(K230:K238)</f>
        <v>124211.38953814266</v>
      </c>
      <c r="L239" s="4">
        <f t="shared" si="86"/>
        <v>3.0229237863898493</v>
      </c>
      <c r="M239" s="44">
        <f>SUM(M230:M238)</f>
        <v>131231.48751958305</v>
      </c>
      <c r="N239" s="4">
        <f t="shared" si="87"/>
        <v>5.651734520919015</v>
      </c>
    </row>
    <row r="240" ht="30" customHeight="1"/>
    <row r="241" ht="26.25">
      <c r="C241" s="192" t="s">
        <v>59</v>
      </c>
    </row>
  </sheetData>
  <sheetProtection/>
  <mergeCells count="28">
    <mergeCell ref="A142:N142"/>
    <mergeCell ref="A143:N143"/>
    <mergeCell ref="A158:N158"/>
    <mergeCell ref="A159:N159"/>
    <mergeCell ref="A225:N225"/>
    <mergeCell ref="A226:N226"/>
    <mergeCell ref="A175:N175"/>
    <mergeCell ref="A176:N176"/>
    <mergeCell ref="A191:N191"/>
    <mergeCell ref="A192:N192"/>
    <mergeCell ref="A208:N208"/>
    <mergeCell ref="A209:N209"/>
    <mergeCell ref="A74:N74"/>
    <mergeCell ref="A75:N75"/>
    <mergeCell ref="A91:N91"/>
    <mergeCell ref="A92:N92"/>
    <mergeCell ref="A125:N125"/>
    <mergeCell ref="A126:N126"/>
    <mergeCell ref="A108:N108"/>
    <mergeCell ref="A109:N109"/>
    <mergeCell ref="A55:N55"/>
    <mergeCell ref="A56:N56"/>
    <mergeCell ref="A1:N1"/>
    <mergeCell ref="A2:N2"/>
    <mergeCell ref="A21:N21"/>
    <mergeCell ref="A22:N22"/>
    <mergeCell ref="A38:N38"/>
    <mergeCell ref="A39:N39"/>
  </mergeCells>
  <printOptions horizontalCentered="1"/>
  <pageMargins left="0.7086614173228347" right="0" top="0.5511811023622047" bottom="0.2362204724409449" header="0.5118110236220472" footer="0.2362204724409449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1"/>
  <sheetViews>
    <sheetView zoomScale="73" zoomScaleNormal="73" zoomScalePageLayoutView="0" workbookViewId="0" topLeftCell="B1">
      <selection activeCell="M15" sqref="M15"/>
    </sheetView>
  </sheetViews>
  <sheetFormatPr defaultColWidth="9.140625" defaultRowHeight="35.25" customHeight="1"/>
  <cols>
    <col min="1" max="1" width="29.8515625" style="2" customWidth="1"/>
    <col min="2" max="2" width="16.7109375" style="2" customWidth="1"/>
    <col min="3" max="3" width="16.28125" style="2" customWidth="1"/>
    <col min="4" max="4" width="16.421875" style="2" customWidth="1"/>
    <col min="5" max="5" width="16.00390625" style="2" customWidth="1"/>
    <col min="6" max="6" width="17.00390625" style="2" customWidth="1"/>
    <col min="7" max="7" width="16.28125" style="2" customWidth="1"/>
    <col min="8" max="8" width="17.00390625" style="2" customWidth="1"/>
    <col min="9" max="9" width="16.28125" style="2" customWidth="1"/>
    <col min="10" max="10" width="17.00390625" style="2" customWidth="1"/>
    <col min="11" max="11" width="16.28125" style="2" customWidth="1"/>
    <col min="12" max="12" width="17.00390625" style="2" customWidth="1"/>
    <col min="13" max="13" width="16.28125" style="2" customWidth="1"/>
    <col min="14" max="14" width="17.00390625" style="2" customWidth="1"/>
    <col min="15" max="16384" width="9.140625" style="2" customWidth="1"/>
  </cols>
  <sheetData>
    <row r="1" spans="1:14" ht="34.5" customHeight="1">
      <c r="A1" s="244" t="s">
        <v>101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4.5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4.5" customHeight="1">
      <c r="A4" s="1"/>
      <c r="B4" s="1"/>
      <c r="C4" s="1"/>
      <c r="D4" s="1" t="s">
        <v>59</v>
      </c>
      <c r="E4" s="1"/>
      <c r="F4" s="117" t="s">
        <v>59</v>
      </c>
      <c r="G4" s="1"/>
      <c r="H4" s="117" t="s">
        <v>59</v>
      </c>
      <c r="I4" s="1"/>
      <c r="J4" s="117" t="s">
        <v>59</v>
      </c>
      <c r="K4" s="1"/>
      <c r="L4" s="117" t="s">
        <v>59</v>
      </c>
      <c r="M4" s="1"/>
      <c r="N4" s="117" t="s">
        <v>0</v>
      </c>
    </row>
    <row r="5" spans="1:14" ht="34.5" customHeight="1">
      <c r="A5" s="3" t="s">
        <v>58</v>
      </c>
      <c r="B5" s="3">
        <v>2557</v>
      </c>
      <c r="C5" s="3">
        <v>2558</v>
      </c>
      <c r="D5" s="4" t="s">
        <v>2</v>
      </c>
      <c r="E5" s="3">
        <v>2559</v>
      </c>
      <c r="F5" s="4" t="s">
        <v>2</v>
      </c>
      <c r="G5" s="3">
        <v>2560</v>
      </c>
      <c r="H5" s="4" t="s">
        <v>2</v>
      </c>
      <c r="I5" s="3">
        <v>2561</v>
      </c>
      <c r="J5" s="4" t="s">
        <v>2</v>
      </c>
      <c r="K5" s="3">
        <v>2562</v>
      </c>
      <c r="L5" s="4" t="s">
        <v>2</v>
      </c>
      <c r="M5" s="3">
        <v>2563</v>
      </c>
      <c r="N5" s="4" t="s">
        <v>2</v>
      </c>
    </row>
    <row r="6" spans="1:14" s="163" customFormat="1" ht="34.5" customHeight="1">
      <c r="A6" s="164" t="s">
        <v>238</v>
      </c>
      <c r="B6" s="165">
        <f>B36</f>
        <v>31333.082360970002</v>
      </c>
      <c r="C6" s="165">
        <f>C36</f>
        <v>34146.19951097</v>
      </c>
      <c r="D6" s="73">
        <f aca="true" t="shared" si="0" ref="D6:D19">(C6-B6)/B6*100</f>
        <v>8.978105369882641</v>
      </c>
      <c r="E6" s="165">
        <f>E36</f>
        <v>33027.2030428</v>
      </c>
      <c r="F6" s="73">
        <f>(E6-C6)/C6*100</f>
        <v>-3.2770747087402956</v>
      </c>
      <c r="G6" s="165">
        <f>G36</f>
        <v>35534.911281140005</v>
      </c>
      <c r="H6" s="73">
        <f>(G6-E6)/E6*100</f>
        <v>7.592856818938806</v>
      </c>
      <c r="I6" s="165">
        <f>I36</f>
        <v>37421.54913249001</v>
      </c>
      <c r="J6" s="73">
        <f>(I6-G6)/G6*100</f>
        <v>5.309251615752104</v>
      </c>
      <c r="K6" s="165">
        <f>K36</f>
        <v>39683.861629732484</v>
      </c>
      <c r="L6" s="73">
        <f>(K6-I6)/I6*100</f>
        <v>6.045480611272451</v>
      </c>
      <c r="M6" s="165">
        <f>M36</f>
        <v>35515.425671632176</v>
      </c>
      <c r="N6" s="73">
        <f>(M6-K6)/K6*100</f>
        <v>-10.504108690312476</v>
      </c>
    </row>
    <row r="7" spans="1:14" s="163" customFormat="1" ht="34.5" customHeight="1">
      <c r="A7" s="164" t="s">
        <v>239</v>
      </c>
      <c r="B7" s="165">
        <f>B53</f>
        <v>104745.69392746</v>
      </c>
      <c r="C7" s="165">
        <f>C53</f>
        <v>88967.96008897999</v>
      </c>
      <c r="D7" s="73">
        <f t="shared" si="0"/>
        <v>-15.062894947649719</v>
      </c>
      <c r="E7" s="165">
        <f>E53</f>
        <v>88989.64662960003</v>
      </c>
      <c r="F7" s="73">
        <f aca="true" t="shared" si="1" ref="F7:F19">(E7-C7)/C7*100</f>
        <v>0.024375674791630865</v>
      </c>
      <c r="G7" s="165">
        <f>G53</f>
        <v>97573.64497875998</v>
      </c>
      <c r="H7" s="73">
        <f aca="true" t="shared" si="2" ref="H7:H19">(G7-E7)/E7*100</f>
        <v>9.64606409202744</v>
      </c>
      <c r="I7" s="165">
        <f>I53</f>
        <v>110544.35001958</v>
      </c>
      <c r="J7" s="73">
        <f aca="true" t="shared" si="3" ref="J7:J19">(I7-G7)/G7*100</f>
        <v>13.29324639214155</v>
      </c>
      <c r="K7" s="165">
        <f>K53</f>
        <v>115138.3652680906</v>
      </c>
      <c r="L7" s="73">
        <f aca="true" t="shared" si="4" ref="L7:L19">(K7-I7)/I7*100</f>
        <v>4.155811896037099</v>
      </c>
      <c r="M7" s="165">
        <f>M53</f>
        <v>100644.39099293861</v>
      </c>
      <c r="N7" s="73">
        <f aca="true" t="shared" si="5" ref="N7:N19">(M7-K7)/K7*100</f>
        <v>-12.588309935966091</v>
      </c>
    </row>
    <row r="8" spans="1:14" s="163" customFormat="1" ht="34.5" customHeight="1">
      <c r="A8" s="164" t="s">
        <v>240</v>
      </c>
      <c r="B8" s="165">
        <f>B70</f>
        <v>7832.72046604</v>
      </c>
      <c r="C8" s="165">
        <f>C70</f>
        <v>6978.420910389999</v>
      </c>
      <c r="D8" s="73">
        <f t="shared" si="0"/>
        <v>-10.906805104994515</v>
      </c>
      <c r="E8" s="165">
        <f>E70</f>
        <v>7351.93024115</v>
      </c>
      <c r="F8" s="73">
        <f t="shared" si="1"/>
        <v>5.3523474086220855</v>
      </c>
      <c r="G8" s="165">
        <f>G70</f>
        <v>7502.072623460001</v>
      </c>
      <c r="H8" s="73">
        <f t="shared" si="2"/>
        <v>2.0422171781449716</v>
      </c>
      <c r="I8" s="165">
        <f>I70</f>
        <v>8653.61262899</v>
      </c>
      <c r="J8" s="73">
        <f t="shared" si="3"/>
        <v>15.349624874717657</v>
      </c>
      <c r="K8" s="165">
        <f>K70</f>
        <v>8475.28523386658</v>
      </c>
      <c r="L8" s="73">
        <f t="shared" si="4"/>
        <v>-2.060727730358712</v>
      </c>
      <c r="M8" s="165">
        <f>M70</f>
        <v>6786.297890817452</v>
      </c>
      <c r="N8" s="73">
        <f t="shared" si="5"/>
        <v>-19.928383487319884</v>
      </c>
    </row>
    <row r="9" spans="1:14" s="110" customFormat="1" ht="34.5" customHeight="1">
      <c r="A9" s="66" t="s">
        <v>241</v>
      </c>
      <c r="B9" s="167">
        <f>B87</f>
        <v>12060.505889700002</v>
      </c>
      <c r="C9" s="167">
        <f>C87</f>
        <v>12420.30989948</v>
      </c>
      <c r="D9" s="63">
        <f t="shared" si="0"/>
        <v>2.983324356959859</v>
      </c>
      <c r="E9" s="167">
        <f>E87</f>
        <v>13385.474366880004</v>
      </c>
      <c r="F9" s="63">
        <f t="shared" si="1"/>
        <v>7.770856566472725</v>
      </c>
      <c r="G9" s="167">
        <f>G87</f>
        <v>13820.285644880001</v>
      </c>
      <c r="H9" s="63">
        <f t="shared" si="2"/>
        <v>3.2483815371972264</v>
      </c>
      <c r="I9" s="167">
        <f>I87</f>
        <v>15002.733190950003</v>
      </c>
      <c r="J9" s="63">
        <f t="shared" si="3"/>
        <v>8.55588355012085</v>
      </c>
      <c r="K9" s="167">
        <f>K87</f>
        <v>15772.47802175248</v>
      </c>
      <c r="L9" s="63">
        <f t="shared" si="4"/>
        <v>5.130697326983098</v>
      </c>
      <c r="M9" s="167">
        <f>M87</f>
        <v>13888.078204534635</v>
      </c>
      <c r="N9" s="63">
        <f t="shared" si="5"/>
        <v>-11.947392252625056</v>
      </c>
    </row>
    <row r="10" spans="1:14" ht="34.5" customHeight="1">
      <c r="A10" s="5" t="s">
        <v>242</v>
      </c>
      <c r="B10" s="6">
        <f>B104</f>
        <v>641.2228440700002</v>
      </c>
      <c r="C10" s="6">
        <f>C104</f>
        <v>692.42548061</v>
      </c>
      <c r="D10" s="63">
        <f t="shared" si="0"/>
        <v>7.985154773183692</v>
      </c>
      <c r="E10" s="6">
        <f>E104</f>
        <v>760.1817768399999</v>
      </c>
      <c r="F10" s="63">
        <f t="shared" si="1"/>
        <v>9.785355699260112</v>
      </c>
      <c r="G10" s="6">
        <f>G104</f>
        <v>743.7216693400001</v>
      </c>
      <c r="H10" s="63">
        <f t="shared" si="2"/>
        <v>-2.1652857252672977</v>
      </c>
      <c r="I10" s="6">
        <f>I104</f>
        <v>770.79133542</v>
      </c>
      <c r="J10" s="63">
        <f t="shared" si="3"/>
        <v>3.6397576130896296</v>
      </c>
      <c r="K10" s="6">
        <f>K104</f>
        <v>875.4313489119835</v>
      </c>
      <c r="L10" s="63">
        <f t="shared" si="4"/>
        <v>13.57566032251332</v>
      </c>
      <c r="M10" s="6">
        <f>M104</f>
        <v>822.3473649047273</v>
      </c>
      <c r="N10" s="63">
        <f t="shared" si="5"/>
        <v>-6.063751780562894</v>
      </c>
    </row>
    <row r="11" spans="1:14" ht="34.5" customHeight="1">
      <c r="A11" s="5" t="s">
        <v>243</v>
      </c>
      <c r="B11" s="79">
        <f>B121</f>
        <v>7020.5647007299995</v>
      </c>
      <c r="C11" s="6">
        <f>C121</f>
        <v>6752.1961893</v>
      </c>
      <c r="D11" s="63">
        <f t="shared" si="0"/>
        <v>-3.8226057713291164</v>
      </c>
      <c r="E11" s="6">
        <f>E121</f>
        <v>7349.6666961500005</v>
      </c>
      <c r="F11" s="63">
        <f t="shared" si="1"/>
        <v>8.848535944450104</v>
      </c>
      <c r="G11" s="6">
        <f>G121</f>
        <v>7911.105842659999</v>
      </c>
      <c r="H11" s="63">
        <f t="shared" si="2"/>
        <v>7.638974251772524</v>
      </c>
      <c r="I11" s="6">
        <f>I121</f>
        <v>7886.59159276</v>
      </c>
      <c r="J11" s="63">
        <f t="shared" si="3"/>
        <v>-0.3098713427370457</v>
      </c>
      <c r="K11" s="6">
        <f>K121</f>
        <v>7907.104790617367</v>
      </c>
      <c r="L11" s="63">
        <f t="shared" si="4"/>
        <v>0.2601021951764135</v>
      </c>
      <c r="M11" s="6">
        <f>M121</f>
        <v>7078.08750079509</v>
      </c>
      <c r="N11" s="63">
        <f t="shared" si="5"/>
        <v>-10.484460643622628</v>
      </c>
    </row>
    <row r="12" spans="1:14" ht="34.5" customHeight="1">
      <c r="A12" s="5" t="s">
        <v>244</v>
      </c>
      <c r="B12" s="6">
        <f>B138</f>
        <v>1223.30306141</v>
      </c>
      <c r="C12" s="6">
        <f>C138</f>
        <v>1388.82569382</v>
      </c>
      <c r="D12" s="63">
        <f t="shared" si="0"/>
        <v>13.530795240487317</v>
      </c>
      <c r="E12" s="6">
        <f>E138</f>
        <v>1339.0539133300001</v>
      </c>
      <c r="F12" s="63">
        <f t="shared" si="1"/>
        <v>-3.583731256663413</v>
      </c>
      <c r="G12" s="6">
        <f>G138</f>
        <v>1481.6810477399997</v>
      </c>
      <c r="H12" s="63">
        <f t="shared" si="2"/>
        <v>10.651336215082639</v>
      </c>
      <c r="I12" s="6">
        <f>I138</f>
        <v>1597.30387896</v>
      </c>
      <c r="J12" s="63">
        <f t="shared" si="3"/>
        <v>7.803489920881367</v>
      </c>
      <c r="K12" s="6">
        <f>K138</f>
        <v>1637.5805150380854</v>
      </c>
      <c r="L12" s="63">
        <f t="shared" si="4"/>
        <v>2.5215387384089625</v>
      </c>
      <c r="M12" s="6">
        <f>M138</f>
        <v>1570.8952829601817</v>
      </c>
      <c r="N12" s="63">
        <f t="shared" si="5"/>
        <v>-4.072180357883217</v>
      </c>
    </row>
    <row r="13" spans="1:14" ht="34.5" customHeight="1">
      <c r="A13" s="5" t="s">
        <v>245</v>
      </c>
      <c r="B13" s="6">
        <f>B156</f>
        <v>92151.27777525001</v>
      </c>
      <c r="C13" s="6">
        <f>C156</f>
        <v>79580.62368808</v>
      </c>
      <c r="D13" s="63">
        <f t="shared" si="0"/>
        <v>-13.641323691494419</v>
      </c>
      <c r="E13" s="6">
        <f>E156</f>
        <v>77377.54066794999</v>
      </c>
      <c r="F13" s="63">
        <f t="shared" si="1"/>
        <v>-2.7683661148033973</v>
      </c>
      <c r="G13" s="6">
        <f>G156</f>
        <v>86898.05368686</v>
      </c>
      <c r="H13" s="63">
        <f t="shared" si="2"/>
        <v>12.303974689200018</v>
      </c>
      <c r="I13" s="6">
        <f>I156</f>
        <v>101269.84218664998</v>
      </c>
      <c r="J13" s="63">
        <f t="shared" si="3"/>
        <v>16.538677093481514</v>
      </c>
      <c r="K13" s="6">
        <f>K156</f>
        <v>98091.79148228164</v>
      </c>
      <c r="L13" s="63">
        <f t="shared" si="4"/>
        <v>-3.1382005103858024</v>
      </c>
      <c r="M13" s="6">
        <f>M156</f>
        <v>78223.87268325708</v>
      </c>
      <c r="N13" s="63">
        <f t="shared" si="5"/>
        <v>-20.254415276545647</v>
      </c>
    </row>
    <row r="14" spans="1:14" s="110" customFormat="1" ht="34.5" customHeight="1">
      <c r="A14" s="66" t="s">
        <v>246</v>
      </c>
      <c r="B14" s="167">
        <f>B173</f>
        <v>552.7661217599999</v>
      </c>
      <c r="C14" s="167">
        <f>C173</f>
        <v>595.81653903</v>
      </c>
      <c r="D14" s="63">
        <f t="shared" si="0"/>
        <v>7.788179408124376</v>
      </c>
      <c r="E14" s="167">
        <f>E173</f>
        <v>673.4874955999999</v>
      </c>
      <c r="F14" s="63">
        <f t="shared" si="1"/>
        <v>13.036052456088184</v>
      </c>
      <c r="G14" s="167">
        <f>G173</f>
        <v>673.66985138</v>
      </c>
      <c r="H14" s="63">
        <f t="shared" si="2"/>
        <v>0.027076342351036804</v>
      </c>
      <c r="I14" s="167">
        <f>I173</f>
        <v>708.54012746</v>
      </c>
      <c r="J14" s="63">
        <f t="shared" si="3"/>
        <v>5.1761669322991</v>
      </c>
      <c r="K14" s="167">
        <f>K173</f>
        <v>711.9409302555741</v>
      </c>
      <c r="L14" s="63">
        <f t="shared" si="4"/>
        <v>0.4799732102351693</v>
      </c>
      <c r="M14" s="167">
        <f>M173</f>
        <v>658.244847690818</v>
      </c>
      <c r="N14" s="63">
        <f t="shared" si="5"/>
        <v>-7.542210355215873</v>
      </c>
    </row>
    <row r="15" spans="1:14" s="110" customFormat="1" ht="34.5" customHeight="1">
      <c r="A15" s="66" t="s">
        <v>247</v>
      </c>
      <c r="B15" s="166">
        <f>B191</f>
        <v>1277.2399413299997</v>
      </c>
      <c r="C15" s="166">
        <f>C191</f>
        <v>1383.3146349200003</v>
      </c>
      <c r="D15" s="63">
        <f t="shared" si="0"/>
        <v>8.30499345953308</v>
      </c>
      <c r="E15" s="166">
        <f>E191</f>
        <v>1397.8785429900004</v>
      </c>
      <c r="F15" s="63">
        <f t="shared" si="1"/>
        <v>1.0528268625483228</v>
      </c>
      <c r="G15" s="166">
        <f>G191</f>
        <v>1425.6483061100002</v>
      </c>
      <c r="H15" s="63">
        <f t="shared" si="2"/>
        <v>1.9865648027332607</v>
      </c>
      <c r="I15" s="166">
        <f>I191</f>
        <v>1436.69941026</v>
      </c>
      <c r="J15" s="63">
        <f t="shared" si="3"/>
        <v>0.7751634188205595</v>
      </c>
      <c r="K15" s="166">
        <f>K191</f>
        <v>1538.278682818352</v>
      </c>
      <c r="L15" s="63">
        <f t="shared" si="4"/>
        <v>7.07032186642085</v>
      </c>
      <c r="M15" s="166">
        <f>M191</f>
        <v>1604.4527637828178</v>
      </c>
      <c r="N15" s="63">
        <f t="shared" si="5"/>
        <v>4.301826561311055</v>
      </c>
    </row>
    <row r="16" spans="1:14" s="171" customFormat="1" ht="34.5" customHeight="1">
      <c r="A16" s="168" t="s">
        <v>248</v>
      </c>
      <c r="B16" s="169">
        <f>B208</f>
        <v>18859.18238386</v>
      </c>
      <c r="C16" s="169">
        <f>C208</f>
        <v>18291.932224539996</v>
      </c>
      <c r="D16" s="170">
        <f t="shared" si="0"/>
        <v>-3.007819468385147</v>
      </c>
      <c r="E16" s="169">
        <f>E208</f>
        <v>18736.227680199998</v>
      </c>
      <c r="F16" s="170">
        <f t="shared" si="1"/>
        <v>2.4289148363667454</v>
      </c>
      <c r="G16" s="169">
        <f>G208</f>
        <v>20135.35017465</v>
      </c>
      <c r="H16" s="170">
        <f t="shared" si="2"/>
        <v>7.467471672158224</v>
      </c>
      <c r="I16" s="169">
        <f>I208</f>
        <v>20534.762530629996</v>
      </c>
      <c r="J16" s="170">
        <f t="shared" si="3"/>
        <v>1.9836374958248681</v>
      </c>
      <c r="K16" s="169">
        <f>K208</f>
        <v>21624.551403159112</v>
      </c>
      <c r="L16" s="170">
        <f t="shared" si="4"/>
        <v>5.30704395000219</v>
      </c>
      <c r="M16" s="169">
        <f>M208</f>
        <v>21264.730881877636</v>
      </c>
      <c r="N16" s="170">
        <f t="shared" si="5"/>
        <v>-1.6639444424678778</v>
      </c>
    </row>
    <row r="17" spans="1:14" s="171" customFormat="1" ht="34.5" customHeight="1">
      <c r="A17" s="168" t="s">
        <v>249</v>
      </c>
      <c r="B17" s="169">
        <f>B226</f>
        <v>31970.184282209997</v>
      </c>
      <c r="C17" s="169">
        <f>C226</f>
        <v>27909.447250159996</v>
      </c>
      <c r="D17" s="170">
        <f t="shared" si="0"/>
        <v>-12.701637864219704</v>
      </c>
      <c r="E17" s="169">
        <f>E226</f>
        <v>30319.42338762</v>
      </c>
      <c r="F17" s="170">
        <f t="shared" si="1"/>
        <v>8.634983401350558</v>
      </c>
      <c r="G17" s="169">
        <f>G226</f>
        <v>26038.495745769997</v>
      </c>
      <c r="H17" s="170">
        <f t="shared" si="2"/>
        <v>-14.1194230085457</v>
      </c>
      <c r="I17" s="169">
        <f>I226</f>
        <v>24996.80983561</v>
      </c>
      <c r="J17" s="170">
        <f t="shared" si="3"/>
        <v>-4.000561016775397</v>
      </c>
      <c r="K17" s="169">
        <f>K226</f>
        <v>27853.420355761984</v>
      </c>
      <c r="L17" s="170">
        <f t="shared" si="4"/>
        <v>11.427900355838634</v>
      </c>
      <c r="M17" s="169">
        <f>M226</f>
        <v>22234.57280739391</v>
      </c>
      <c r="N17" s="170">
        <f t="shared" si="5"/>
        <v>-20.172917640277216</v>
      </c>
    </row>
    <row r="18" spans="1:14" s="171" customFormat="1" ht="34.5" customHeight="1">
      <c r="A18" s="168" t="s">
        <v>250</v>
      </c>
      <c r="B18" s="169">
        <f>B243</f>
        <v>39471.91332692</v>
      </c>
      <c r="C18" s="169">
        <f>C243</f>
        <v>40065.24719211</v>
      </c>
      <c r="D18" s="170">
        <f t="shared" si="0"/>
        <v>1.503179894716027</v>
      </c>
      <c r="E18" s="169">
        <f>E243</f>
        <v>44337.09006988</v>
      </c>
      <c r="F18" s="170">
        <f t="shared" si="1"/>
        <v>10.662215204331128</v>
      </c>
      <c r="G18" s="169">
        <f>G243</f>
        <v>43292.0417928</v>
      </c>
      <c r="H18" s="170">
        <f t="shared" si="2"/>
        <v>-2.357052019951902</v>
      </c>
      <c r="I18" s="169">
        <f>I243</f>
        <v>45906.934109630005</v>
      </c>
      <c r="J18" s="170">
        <f t="shared" si="3"/>
        <v>6.040122407127703</v>
      </c>
      <c r="K18" s="169">
        <f>K243</f>
        <v>50194.22126079664</v>
      </c>
      <c r="L18" s="170">
        <f t="shared" si="4"/>
        <v>9.33908402797756</v>
      </c>
      <c r="M18" s="169">
        <f>M243</f>
        <v>45651.27467556908</v>
      </c>
      <c r="N18" s="170">
        <f t="shared" si="5"/>
        <v>-9.050736262295105</v>
      </c>
    </row>
    <row r="19" spans="1:14" s="171" customFormat="1" ht="34.5" customHeight="1">
      <c r="A19" s="172" t="s">
        <v>122</v>
      </c>
      <c r="B19" s="173">
        <f>SUM(B6:B18)</f>
        <v>349139.65708171</v>
      </c>
      <c r="C19" s="173">
        <f>SUM(C6:C18)</f>
        <v>319172.71930238995</v>
      </c>
      <c r="D19" s="170">
        <f t="shared" si="0"/>
        <v>-8.583080486988855</v>
      </c>
      <c r="E19" s="173">
        <f>SUM(E6:E18)</f>
        <v>325044.80451099004</v>
      </c>
      <c r="F19" s="170">
        <f t="shared" si="1"/>
        <v>1.8397829305194398</v>
      </c>
      <c r="G19" s="173">
        <f>SUM(G6:G18)</f>
        <v>343030.68264555006</v>
      </c>
      <c r="H19" s="170">
        <f t="shared" si="2"/>
        <v>5.533353520791899</v>
      </c>
      <c r="I19" s="173">
        <f>SUM(I6:I18)</f>
        <v>376730.51997938997</v>
      </c>
      <c r="J19" s="170">
        <f t="shared" si="3"/>
        <v>9.82414665473572</v>
      </c>
      <c r="K19" s="173">
        <f>SUM(K6:K18)</f>
        <v>389504.31092308287</v>
      </c>
      <c r="L19" s="170">
        <f t="shared" si="4"/>
        <v>3.390697133959767</v>
      </c>
      <c r="M19" s="173">
        <f>SUM(M6:M18)</f>
        <v>335942.67156815424</v>
      </c>
      <c r="N19" s="170">
        <f t="shared" si="5"/>
        <v>-13.7512314633934</v>
      </c>
    </row>
    <row r="20" ht="34.5" customHeight="1">
      <c r="A20" s="8"/>
    </row>
    <row r="21" ht="34.5" customHeight="1">
      <c r="A21" s="8"/>
    </row>
    <row r="22" spans="1:14" ht="34.5" customHeight="1">
      <c r="A22" s="244" t="s">
        <v>251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1:14" ht="34.5" customHeight="1">
      <c r="A23" s="244" t="s">
        <v>318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</row>
    <row r="24" spans="1:14" ht="3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34.5" customHeight="1">
      <c r="A25" s="1"/>
      <c r="B25" s="1"/>
      <c r="C25" s="1"/>
      <c r="D25" s="1" t="s">
        <v>59</v>
      </c>
      <c r="E25" s="1"/>
      <c r="F25" s="117" t="s">
        <v>59</v>
      </c>
      <c r="G25" s="1"/>
      <c r="H25" s="117" t="s">
        <v>59</v>
      </c>
      <c r="I25" s="1"/>
      <c r="J25" s="117" t="s">
        <v>59</v>
      </c>
      <c r="K25" s="1"/>
      <c r="L25" s="117" t="s">
        <v>59</v>
      </c>
      <c r="M25" s="1"/>
      <c r="N25" s="117" t="s">
        <v>0</v>
      </c>
    </row>
    <row r="26" spans="1:14" ht="34.5" customHeight="1">
      <c r="A26" s="3" t="s">
        <v>1</v>
      </c>
      <c r="B26" s="3">
        <v>2557</v>
      </c>
      <c r="C26" s="3">
        <v>2558</v>
      </c>
      <c r="D26" s="4" t="s">
        <v>2</v>
      </c>
      <c r="E26" s="3">
        <v>2559</v>
      </c>
      <c r="F26" s="4" t="s">
        <v>2</v>
      </c>
      <c r="G26" s="3">
        <v>2560</v>
      </c>
      <c r="H26" s="4" t="s">
        <v>2</v>
      </c>
      <c r="I26" s="3">
        <v>2561</v>
      </c>
      <c r="J26" s="4" t="s">
        <v>2</v>
      </c>
      <c r="K26" s="3">
        <v>2562</v>
      </c>
      <c r="L26" s="4" t="s">
        <v>2</v>
      </c>
      <c r="M26" s="3">
        <v>2563</v>
      </c>
      <c r="N26" s="4" t="s">
        <v>2</v>
      </c>
    </row>
    <row r="27" spans="1:14" ht="34.5" customHeight="1">
      <c r="A27" s="5" t="s">
        <v>4</v>
      </c>
      <c r="B27" s="6">
        <v>5470.557676150001</v>
      </c>
      <c r="C27" s="6">
        <v>5730.00807907</v>
      </c>
      <c r="D27" s="4">
        <f aca="true" t="shared" si="6" ref="D27:D36">(C27-B27)/B27*100</f>
        <v>4.742668266731308</v>
      </c>
      <c r="E27" s="6">
        <v>5912.458009959999</v>
      </c>
      <c r="F27" s="4">
        <f aca="true" t="shared" si="7" ref="F27:F36">(E27-C27)/C27*100</f>
        <v>3.184112978067751</v>
      </c>
      <c r="G27" s="6">
        <v>5871.265380120001</v>
      </c>
      <c r="H27" s="4">
        <f aca="true" t="shared" si="8" ref="H27:H36">(G27-E27)/E27*100</f>
        <v>-0.6967090467383513</v>
      </c>
      <c r="I27" s="6">
        <v>5860.50299268</v>
      </c>
      <c r="J27" s="4">
        <f aca="true" t="shared" si="9" ref="J27:J36">(I27-G27)/G27*100</f>
        <v>-0.18330609746312482</v>
      </c>
      <c r="K27" s="6">
        <v>6237.948977926592</v>
      </c>
      <c r="L27" s="4">
        <f aca="true" t="shared" si="10" ref="L27:L36">(K27-I27)/I27*100</f>
        <v>6.44050494843254</v>
      </c>
      <c r="M27" s="6">
        <v>6025.018243789999</v>
      </c>
      <c r="N27" s="4">
        <f aca="true" t="shared" si="11" ref="N27:N36">(M27-K27)/K27*100</f>
        <v>-3.4134734812686487</v>
      </c>
    </row>
    <row r="28" spans="1:14" ht="34.5" customHeight="1">
      <c r="A28" s="5" t="s">
        <v>5</v>
      </c>
      <c r="B28" s="6">
        <v>16883.32725467</v>
      </c>
      <c r="C28" s="6">
        <v>18399.13593918</v>
      </c>
      <c r="D28" s="4">
        <f t="shared" si="6"/>
        <v>8.978139567191779</v>
      </c>
      <c r="E28" s="6">
        <v>16966.69362309</v>
      </c>
      <c r="F28" s="4">
        <f t="shared" si="7"/>
        <v>-7.7853781874598225</v>
      </c>
      <c r="G28" s="6">
        <v>19116.672932800004</v>
      </c>
      <c r="H28" s="4">
        <f t="shared" si="8"/>
        <v>12.671763618010374</v>
      </c>
      <c r="I28" s="6">
        <v>20154.58573275</v>
      </c>
      <c r="J28" s="4">
        <f t="shared" si="9"/>
        <v>5.429358987301435</v>
      </c>
      <c r="K28" s="6">
        <v>22187.42085128</v>
      </c>
      <c r="L28" s="4">
        <f t="shared" si="10"/>
        <v>10.086216335505036</v>
      </c>
      <c r="M28" s="6">
        <v>18777.03079927</v>
      </c>
      <c r="N28" s="4">
        <f t="shared" si="11"/>
        <v>-15.37082689722926</v>
      </c>
    </row>
    <row r="29" spans="1:14" ht="34.5" customHeight="1">
      <c r="A29" s="5" t="s">
        <v>6</v>
      </c>
      <c r="B29" s="6">
        <v>0</v>
      </c>
      <c r="C29" s="6">
        <v>0</v>
      </c>
      <c r="D29" s="4" t="e">
        <f t="shared" si="6"/>
        <v>#DIV/0!</v>
      </c>
      <c r="E29" s="6">
        <v>0.00075626</v>
      </c>
      <c r="F29" s="4" t="e">
        <f t="shared" si="7"/>
        <v>#DIV/0!</v>
      </c>
      <c r="G29" s="6">
        <v>0</v>
      </c>
      <c r="H29" s="4">
        <f t="shared" si="8"/>
        <v>-100</v>
      </c>
      <c r="I29" s="6">
        <v>0</v>
      </c>
      <c r="J29" s="4" t="e">
        <f t="shared" si="9"/>
        <v>#DIV/0!</v>
      </c>
      <c r="K29" s="6">
        <v>0</v>
      </c>
      <c r="L29" s="4" t="e">
        <f t="shared" si="10"/>
        <v>#DIV/0!</v>
      </c>
      <c r="M29" s="6">
        <v>0</v>
      </c>
      <c r="N29" s="4" t="e">
        <f t="shared" si="11"/>
        <v>#DIV/0!</v>
      </c>
    </row>
    <row r="30" spans="1:14" ht="34.5" customHeight="1">
      <c r="A30" s="5" t="s">
        <v>7</v>
      </c>
      <c r="B30" s="6">
        <v>7944.03924792</v>
      </c>
      <c r="C30" s="6">
        <v>8820.36674583</v>
      </c>
      <c r="D30" s="4">
        <f t="shared" si="6"/>
        <v>11.031258413526226</v>
      </c>
      <c r="E30" s="6">
        <v>9226.43977402</v>
      </c>
      <c r="F30" s="4">
        <f t="shared" si="7"/>
        <v>4.603811155380569</v>
      </c>
      <c r="G30" s="6">
        <v>9566.67947565</v>
      </c>
      <c r="H30" s="4">
        <f t="shared" si="8"/>
        <v>3.6876597036709016</v>
      </c>
      <c r="I30" s="6">
        <v>10276.25194862</v>
      </c>
      <c r="J30" s="4">
        <f t="shared" si="9"/>
        <v>7.417123932876284</v>
      </c>
      <c r="K30" s="6">
        <v>10119.183266299999</v>
      </c>
      <c r="L30" s="4">
        <f t="shared" si="10"/>
        <v>-1.528462742109919</v>
      </c>
      <c r="M30" s="6">
        <v>9718.373471093997</v>
      </c>
      <c r="N30" s="4">
        <f t="shared" si="11"/>
        <v>-3.960890762210245</v>
      </c>
    </row>
    <row r="31" spans="1:14" ht="34.5" customHeight="1">
      <c r="A31" s="5" t="s">
        <v>8</v>
      </c>
      <c r="B31" s="6">
        <v>852.7786104399999</v>
      </c>
      <c r="C31" s="6">
        <v>1026.7224911600001</v>
      </c>
      <c r="D31" s="4">
        <f t="shared" si="6"/>
        <v>20.397308116141907</v>
      </c>
      <c r="E31" s="6">
        <v>760.10174889</v>
      </c>
      <c r="F31" s="4">
        <f t="shared" si="7"/>
        <v>-25.968140813665208</v>
      </c>
      <c r="G31" s="6">
        <v>782.49248407</v>
      </c>
      <c r="H31" s="4">
        <f t="shared" si="8"/>
        <v>2.945754987762885</v>
      </c>
      <c r="I31" s="6">
        <v>863.07556125</v>
      </c>
      <c r="J31" s="4">
        <f t="shared" si="9"/>
        <v>10.29825574309173</v>
      </c>
      <c r="K31" s="6">
        <v>887.3670009299998</v>
      </c>
      <c r="L31" s="4">
        <f t="shared" si="10"/>
        <v>2.8145206249170487</v>
      </c>
      <c r="M31" s="6">
        <v>744.0277355181804</v>
      </c>
      <c r="N31" s="4">
        <f t="shared" si="11"/>
        <v>-16.15332385152857</v>
      </c>
    </row>
    <row r="32" spans="1:14" ht="30" customHeight="1">
      <c r="A32" s="5" t="s">
        <v>314</v>
      </c>
      <c r="B32" s="6">
        <v>0</v>
      </c>
      <c r="C32" s="6">
        <v>0</v>
      </c>
      <c r="D32" s="4" t="e">
        <f t="shared" si="6"/>
        <v>#DIV/0!</v>
      </c>
      <c r="E32" s="6">
        <v>0</v>
      </c>
      <c r="F32" s="4" t="e">
        <f t="shared" si="7"/>
        <v>#DIV/0!</v>
      </c>
      <c r="G32" s="6">
        <v>0</v>
      </c>
      <c r="H32" s="4" t="e">
        <f t="shared" si="8"/>
        <v>#DIV/0!</v>
      </c>
      <c r="I32" s="6">
        <v>0</v>
      </c>
      <c r="J32" s="4" t="e">
        <f t="shared" si="9"/>
        <v>#DIV/0!</v>
      </c>
      <c r="K32" s="6">
        <v>0</v>
      </c>
      <c r="L32" s="4" t="e">
        <f t="shared" si="10"/>
        <v>#DIV/0!</v>
      </c>
      <c r="M32" s="6">
        <v>0</v>
      </c>
      <c r="N32" s="4" t="e">
        <f t="shared" si="11"/>
        <v>#DIV/0!</v>
      </c>
    </row>
    <row r="33" spans="1:14" ht="34.5" customHeight="1">
      <c r="A33" s="5" t="s">
        <v>9</v>
      </c>
      <c r="B33" s="6">
        <v>0</v>
      </c>
      <c r="C33" s="6">
        <v>0</v>
      </c>
      <c r="D33" s="4" t="e">
        <f t="shared" si="6"/>
        <v>#DIV/0!</v>
      </c>
      <c r="E33" s="6">
        <v>0</v>
      </c>
      <c r="F33" s="4" t="e">
        <f t="shared" si="7"/>
        <v>#DIV/0!</v>
      </c>
      <c r="G33" s="6">
        <v>0</v>
      </c>
      <c r="H33" s="4" t="e">
        <f t="shared" si="8"/>
        <v>#DIV/0!</v>
      </c>
      <c r="I33" s="6">
        <v>0</v>
      </c>
      <c r="J33" s="4" t="e">
        <f t="shared" si="9"/>
        <v>#DIV/0!</v>
      </c>
      <c r="K33" s="6">
        <v>0</v>
      </c>
      <c r="L33" s="4" t="e">
        <f t="shared" si="10"/>
        <v>#DIV/0!</v>
      </c>
      <c r="M33" s="6">
        <v>0</v>
      </c>
      <c r="N33" s="4" t="e">
        <f t="shared" si="11"/>
        <v>#DIV/0!</v>
      </c>
    </row>
    <row r="34" spans="1:14" ht="34.5" customHeight="1">
      <c r="A34" s="5" t="s">
        <v>10</v>
      </c>
      <c r="B34" s="6">
        <v>174.75212473</v>
      </c>
      <c r="C34" s="6">
        <v>164.02140333</v>
      </c>
      <c r="D34" s="4">
        <f t="shared" si="6"/>
        <v>-6.1405384435693975</v>
      </c>
      <c r="E34" s="6">
        <v>154.89433058</v>
      </c>
      <c r="F34" s="4">
        <f t="shared" si="7"/>
        <v>-5.564562041721434</v>
      </c>
      <c r="G34" s="6">
        <v>190.1045975</v>
      </c>
      <c r="H34" s="4">
        <f t="shared" si="8"/>
        <v>22.731798373869193</v>
      </c>
      <c r="I34" s="6">
        <v>260.00329218999997</v>
      </c>
      <c r="J34" s="4">
        <f t="shared" si="9"/>
        <v>36.768545111067056</v>
      </c>
      <c r="K34" s="6">
        <v>243.38579179589678</v>
      </c>
      <c r="L34" s="4">
        <f t="shared" si="10"/>
        <v>-6.3912653775013695</v>
      </c>
      <c r="M34" s="6">
        <v>244.15876496</v>
      </c>
      <c r="N34" s="4">
        <f t="shared" si="11"/>
        <v>0.31759173713453637</v>
      </c>
    </row>
    <row r="35" spans="1:14" ht="34.5" customHeight="1">
      <c r="A35" s="5" t="s">
        <v>11</v>
      </c>
      <c r="B35" s="6">
        <v>7.62744706</v>
      </c>
      <c r="C35" s="6">
        <v>5.9448524</v>
      </c>
      <c r="D35" s="4">
        <f t="shared" si="6"/>
        <v>-22.05973567255411</v>
      </c>
      <c r="E35" s="6">
        <v>6.6148</v>
      </c>
      <c r="F35" s="4">
        <f t="shared" si="7"/>
        <v>11.269373147094443</v>
      </c>
      <c r="G35" s="6">
        <v>7.696411</v>
      </c>
      <c r="H35" s="4">
        <f t="shared" si="8"/>
        <v>16.351378726492115</v>
      </c>
      <c r="I35" s="6">
        <v>7.129605</v>
      </c>
      <c r="J35" s="4">
        <f t="shared" si="9"/>
        <v>-7.364549528345102</v>
      </c>
      <c r="K35" s="6">
        <v>8.5557415</v>
      </c>
      <c r="L35" s="4">
        <f t="shared" si="10"/>
        <v>20.003022607844336</v>
      </c>
      <c r="M35" s="6">
        <v>6.816657000000001</v>
      </c>
      <c r="N35" s="4">
        <f t="shared" si="11"/>
        <v>-20.326519916479462</v>
      </c>
    </row>
    <row r="36" spans="1:14" ht="34.5" customHeight="1">
      <c r="A36" s="7" t="s">
        <v>3</v>
      </c>
      <c r="B36" s="6">
        <f>SUM(B27:B35)</f>
        <v>31333.082360970002</v>
      </c>
      <c r="C36" s="6">
        <f>SUM(C27:C35)</f>
        <v>34146.19951097</v>
      </c>
      <c r="D36" s="4">
        <f t="shared" si="6"/>
        <v>8.978105369882641</v>
      </c>
      <c r="E36" s="6">
        <f>SUM(E27:E35)</f>
        <v>33027.2030428</v>
      </c>
      <c r="F36" s="4">
        <f t="shared" si="7"/>
        <v>-3.2770747087402956</v>
      </c>
      <c r="G36" s="6">
        <f>SUM(G27:G35)</f>
        <v>35534.911281140005</v>
      </c>
      <c r="H36" s="4">
        <f t="shared" si="8"/>
        <v>7.592856818938806</v>
      </c>
      <c r="I36" s="6">
        <f>SUM(I27:I35)</f>
        <v>37421.54913249001</v>
      </c>
      <c r="J36" s="4">
        <f t="shared" si="9"/>
        <v>5.309251615752104</v>
      </c>
      <c r="K36" s="6">
        <f>SUM(K27:K35)</f>
        <v>39683.861629732484</v>
      </c>
      <c r="L36" s="4">
        <f t="shared" si="10"/>
        <v>6.045480611272451</v>
      </c>
      <c r="M36" s="6">
        <f>SUM(M27:M35)</f>
        <v>35515.425671632176</v>
      </c>
      <c r="N36" s="4">
        <f t="shared" si="11"/>
        <v>-10.504108690312476</v>
      </c>
    </row>
    <row r="37" spans="1:14" ht="34.5" customHeight="1">
      <c r="A37" s="8"/>
      <c r="B37" s="9"/>
      <c r="C37" s="9"/>
      <c r="D37" s="10"/>
      <c r="E37" s="9"/>
      <c r="F37" s="10"/>
      <c r="G37" s="9"/>
      <c r="H37" s="10"/>
      <c r="I37" s="9"/>
      <c r="J37" s="10"/>
      <c r="K37" s="9"/>
      <c r="L37" s="10"/>
      <c r="M37" s="9"/>
      <c r="N37" s="10"/>
    </row>
    <row r="38" ht="34.5" customHeight="1">
      <c r="A38" s="11"/>
    </row>
    <row r="39" spans="1:14" ht="34.5" customHeight="1">
      <c r="A39" s="244" t="s">
        <v>252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</row>
    <row r="40" spans="1:14" ht="34.5" customHeight="1">
      <c r="A40" s="244" t="s">
        <v>318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</row>
    <row r="41" spans="1:14" ht="34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4.5" customHeight="1">
      <c r="A42" s="1"/>
      <c r="B42" s="1"/>
      <c r="C42" s="1"/>
      <c r="D42" s="1" t="s">
        <v>59</v>
      </c>
      <c r="E42" s="1"/>
      <c r="F42" s="117" t="s">
        <v>59</v>
      </c>
      <c r="G42" s="1"/>
      <c r="H42" s="117" t="s">
        <v>59</v>
      </c>
      <c r="I42" s="1"/>
      <c r="J42" s="117" t="s">
        <v>59</v>
      </c>
      <c r="K42" s="1"/>
      <c r="L42" s="117" t="s">
        <v>59</v>
      </c>
      <c r="M42" s="1"/>
      <c r="N42" s="117" t="s">
        <v>0</v>
      </c>
    </row>
    <row r="43" spans="1:14" ht="34.5" customHeight="1">
      <c r="A43" s="3" t="s">
        <v>1</v>
      </c>
      <c r="B43" s="3">
        <v>2557</v>
      </c>
      <c r="C43" s="3">
        <v>2558</v>
      </c>
      <c r="D43" s="4" t="s">
        <v>2</v>
      </c>
      <c r="E43" s="3">
        <v>2559</v>
      </c>
      <c r="F43" s="4" t="s">
        <v>2</v>
      </c>
      <c r="G43" s="3">
        <v>2560</v>
      </c>
      <c r="H43" s="4" t="s">
        <v>2</v>
      </c>
      <c r="I43" s="3">
        <v>2561</v>
      </c>
      <c r="J43" s="4" t="s">
        <v>2</v>
      </c>
      <c r="K43" s="3">
        <v>2562</v>
      </c>
      <c r="L43" s="4" t="s">
        <v>2</v>
      </c>
      <c r="M43" s="3">
        <v>2563</v>
      </c>
      <c r="N43" s="4" t="s">
        <v>2</v>
      </c>
    </row>
    <row r="44" spans="1:14" ht="34.5" customHeight="1">
      <c r="A44" s="5" t="s">
        <v>4</v>
      </c>
      <c r="B44" s="6">
        <v>4091.4616707900004</v>
      </c>
      <c r="C44" s="6">
        <v>4486.28179973</v>
      </c>
      <c r="D44" s="4">
        <f aca="true" t="shared" si="12" ref="D44:D53">(C44-B44)/B44*100</f>
        <v>9.649855252432697</v>
      </c>
      <c r="E44" s="6">
        <v>4014.6015038200003</v>
      </c>
      <c r="F44" s="4">
        <f aca="true" t="shared" si="13" ref="F44:F53">(E44-C44)/C44*100</f>
        <v>-10.513835665391928</v>
      </c>
      <c r="G44" s="6">
        <v>3640.5242447299997</v>
      </c>
      <c r="H44" s="4">
        <f aca="true" t="shared" si="14" ref="H44:H53">(G44-E44)/E44*100</f>
        <v>-9.317917574983621</v>
      </c>
      <c r="I44" s="6">
        <v>3466.19213234</v>
      </c>
      <c r="J44" s="4">
        <f aca="true" t="shared" si="15" ref="J44:J53">(I44-G44)/G44*100</f>
        <v>-4.788654069324264</v>
      </c>
      <c r="K44" s="6">
        <v>3608.6078539423597</v>
      </c>
      <c r="L44" s="4">
        <f aca="true" t="shared" si="16" ref="L44:L53">(K44-I44)/I44*100</f>
        <v>4.108708235576537</v>
      </c>
      <c r="M44" s="6">
        <v>3697.880779139998</v>
      </c>
      <c r="N44" s="4">
        <f aca="true" t="shared" si="17" ref="N44:N53">(M44-K44)/K44*100</f>
        <v>2.4738882364319204</v>
      </c>
    </row>
    <row r="45" spans="1:14" ht="34.5" customHeight="1">
      <c r="A45" s="5" t="s">
        <v>5</v>
      </c>
      <c r="B45" s="6">
        <v>7202.80188512</v>
      </c>
      <c r="C45" s="6">
        <v>6557.013266929999</v>
      </c>
      <c r="D45" s="4">
        <f t="shared" si="12"/>
        <v>-8.965797317348292</v>
      </c>
      <c r="E45" s="6">
        <v>7689.817499409999</v>
      </c>
      <c r="F45" s="4">
        <f t="shared" si="13"/>
        <v>17.276222974768817</v>
      </c>
      <c r="G45" s="6">
        <v>9442.07408916</v>
      </c>
      <c r="H45" s="4">
        <f t="shared" si="14"/>
        <v>22.78671229693608</v>
      </c>
      <c r="I45" s="6">
        <v>9361.30021748</v>
      </c>
      <c r="J45" s="4">
        <f t="shared" si="15"/>
        <v>-0.8554674631576147</v>
      </c>
      <c r="K45" s="6">
        <v>9464.587303399998</v>
      </c>
      <c r="L45" s="4">
        <f t="shared" si="16"/>
        <v>1.1033412402171807</v>
      </c>
      <c r="M45" s="6">
        <v>8533.055518759997</v>
      </c>
      <c r="N45" s="4">
        <f t="shared" si="17"/>
        <v>-9.84228635415898</v>
      </c>
    </row>
    <row r="46" spans="1:14" ht="34.5" customHeight="1">
      <c r="A46" s="5" t="s">
        <v>6</v>
      </c>
      <c r="B46" s="6">
        <v>0</v>
      </c>
      <c r="C46" s="6">
        <v>0</v>
      </c>
      <c r="D46" s="4" t="e">
        <f t="shared" si="12"/>
        <v>#DIV/0!</v>
      </c>
      <c r="E46" s="6">
        <v>2.9999999999999997E-06</v>
      </c>
      <c r="F46" s="4" t="e">
        <f t="shared" si="13"/>
        <v>#DIV/0!</v>
      </c>
      <c r="G46" s="6">
        <v>0</v>
      </c>
      <c r="H46" s="4">
        <f t="shared" si="14"/>
        <v>-100</v>
      </c>
      <c r="I46" s="6">
        <v>0</v>
      </c>
      <c r="J46" s="4" t="e">
        <f t="shared" si="15"/>
        <v>#DIV/0!</v>
      </c>
      <c r="K46" s="6">
        <v>0</v>
      </c>
      <c r="L46" s="4" t="e">
        <f t="shared" si="16"/>
        <v>#DIV/0!</v>
      </c>
      <c r="M46" s="6">
        <v>0</v>
      </c>
      <c r="N46" s="4" t="e">
        <f t="shared" si="17"/>
        <v>#DIV/0!</v>
      </c>
    </row>
    <row r="47" spans="1:14" ht="34.5" customHeight="1">
      <c r="A47" s="5" t="s">
        <v>7</v>
      </c>
      <c r="B47" s="6">
        <v>92521.06204858</v>
      </c>
      <c r="C47" s="6">
        <v>77050.08676243</v>
      </c>
      <c r="D47" s="4">
        <f t="shared" si="12"/>
        <v>-16.721571222373843</v>
      </c>
      <c r="E47" s="6">
        <v>76424.06364908001</v>
      </c>
      <c r="F47" s="4">
        <f t="shared" si="13"/>
        <v>-0.8124885248737227</v>
      </c>
      <c r="G47" s="6">
        <v>83669.62046141</v>
      </c>
      <c r="H47" s="4">
        <f t="shared" si="14"/>
        <v>9.480726967882466</v>
      </c>
      <c r="I47" s="6">
        <v>96851.5560932</v>
      </c>
      <c r="J47" s="4">
        <f t="shared" si="15"/>
        <v>15.754745341374832</v>
      </c>
      <c r="K47" s="6">
        <v>101151.58420775001</v>
      </c>
      <c r="L47" s="4">
        <f t="shared" si="16"/>
        <v>4.439813140856626</v>
      </c>
      <c r="M47" s="6">
        <v>87501.80355954498</v>
      </c>
      <c r="N47" s="4">
        <f t="shared" si="17"/>
        <v>-13.49438148212336</v>
      </c>
    </row>
    <row r="48" spans="1:14" ht="34.5" customHeight="1">
      <c r="A48" s="5" t="s">
        <v>8</v>
      </c>
      <c r="B48" s="6">
        <v>819.8655277099999</v>
      </c>
      <c r="C48" s="6">
        <v>756.15352739</v>
      </c>
      <c r="D48" s="4">
        <f t="shared" si="12"/>
        <v>-7.771030512522768</v>
      </c>
      <c r="E48" s="6">
        <v>726.4599719700001</v>
      </c>
      <c r="F48" s="4">
        <f t="shared" si="13"/>
        <v>-3.9269214973436135</v>
      </c>
      <c r="G48" s="6">
        <v>715.0877678500001</v>
      </c>
      <c r="H48" s="4">
        <f t="shared" si="14"/>
        <v>-1.5654274920559035</v>
      </c>
      <c r="I48" s="6">
        <v>752.63573175</v>
      </c>
      <c r="J48" s="4">
        <f t="shared" si="15"/>
        <v>5.250818932743389</v>
      </c>
      <c r="K48" s="6">
        <v>735.5601190900001</v>
      </c>
      <c r="L48" s="4">
        <f t="shared" si="16"/>
        <v>-2.2687751776408978</v>
      </c>
      <c r="M48" s="6">
        <v>745.589156583636</v>
      </c>
      <c r="N48" s="4">
        <f t="shared" si="17"/>
        <v>1.363455852669588</v>
      </c>
    </row>
    <row r="49" spans="1:14" ht="30" customHeight="1">
      <c r="A49" s="5" t="s">
        <v>314</v>
      </c>
      <c r="B49" s="6">
        <v>0</v>
      </c>
      <c r="C49" s="6">
        <v>0</v>
      </c>
      <c r="D49" s="4" t="e">
        <f t="shared" si="12"/>
        <v>#DIV/0!</v>
      </c>
      <c r="E49" s="6">
        <v>0</v>
      </c>
      <c r="F49" s="4" t="e">
        <f t="shared" si="13"/>
        <v>#DIV/0!</v>
      </c>
      <c r="G49" s="6">
        <v>0</v>
      </c>
      <c r="H49" s="4" t="e">
        <f t="shared" si="14"/>
        <v>#DIV/0!</v>
      </c>
      <c r="I49" s="6">
        <v>0</v>
      </c>
      <c r="J49" s="4" t="e">
        <f t="shared" si="15"/>
        <v>#DIV/0!</v>
      </c>
      <c r="K49" s="6">
        <v>0</v>
      </c>
      <c r="L49" s="4" t="e">
        <f t="shared" si="16"/>
        <v>#DIV/0!</v>
      </c>
      <c r="M49" s="6">
        <v>0</v>
      </c>
      <c r="N49" s="4" t="e">
        <f t="shared" si="17"/>
        <v>#DIV/0!</v>
      </c>
    </row>
    <row r="50" spans="1:14" ht="34.5" customHeight="1">
      <c r="A50" s="5" t="s">
        <v>9</v>
      </c>
      <c r="B50" s="6">
        <v>0</v>
      </c>
      <c r="C50" s="6">
        <v>0</v>
      </c>
      <c r="D50" s="4" t="e">
        <f t="shared" si="12"/>
        <v>#DIV/0!</v>
      </c>
      <c r="E50" s="6">
        <v>0</v>
      </c>
      <c r="F50" s="4" t="e">
        <f t="shared" si="13"/>
        <v>#DIV/0!</v>
      </c>
      <c r="G50" s="6">
        <v>0</v>
      </c>
      <c r="H50" s="4" t="e">
        <f t="shared" si="14"/>
        <v>#DIV/0!</v>
      </c>
      <c r="I50" s="6">
        <v>0</v>
      </c>
      <c r="J50" s="4" t="e">
        <f t="shared" si="15"/>
        <v>#DIV/0!</v>
      </c>
      <c r="K50" s="6">
        <v>0</v>
      </c>
      <c r="L50" s="4" t="e">
        <f t="shared" si="16"/>
        <v>#DIV/0!</v>
      </c>
      <c r="M50" s="6">
        <v>0</v>
      </c>
      <c r="N50" s="4" t="e">
        <f t="shared" si="17"/>
        <v>#DIV/0!</v>
      </c>
    </row>
    <row r="51" spans="1:14" ht="34.5" customHeight="1">
      <c r="A51" s="5" t="s">
        <v>10</v>
      </c>
      <c r="B51" s="6">
        <v>106.13649526</v>
      </c>
      <c r="C51" s="6">
        <v>114.166822</v>
      </c>
      <c r="D51" s="4">
        <f t="shared" si="12"/>
        <v>7.566037224357461</v>
      </c>
      <c r="E51" s="6">
        <v>129.22140231999998</v>
      </c>
      <c r="F51" s="4">
        <f t="shared" si="13"/>
        <v>13.186475769641714</v>
      </c>
      <c r="G51" s="6">
        <v>100.74173071000001</v>
      </c>
      <c r="H51" s="4">
        <f t="shared" si="14"/>
        <v>-22.039438590423103</v>
      </c>
      <c r="I51" s="6">
        <v>107.33087631000001</v>
      </c>
      <c r="J51" s="4">
        <f t="shared" si="15"/>
        <v>6.540631725861277</v>
      </c>
      <c r="K51" s="6">
        <v>172.31175290822205</v>
      </c>
      <c r="L51" s="4">
        <f t="shared" si="16"/>
        <v>60.54257528890387</v>
      </c>
      <c r="M51" s="6">
        <v>161.51621514</v>
      </c>
      <c r="N51" s="4">
        <f t="shared" si="17"/>
        <v>-6.265119811050863</v>
      </c>
    </row>
    <row r="52" spans="1:14" ht="34.5" customHeight="1">
      <c r="A52" s="5" t="s">
        <v>11</v>
      </c>
      <c r="B52" s="6">
        <v>4.3663</v>
      </c>
      <c r="C52" s="6">
        <v>4.2579105</v>
      </c>
      <c r="D52" s="4">
        <f t="shared" si="12"/>
        <v>-2.4824107367794124</v>
      </c>
      <c r="E52" s="6">
        <v>5.4826</v>
      </c>
      <c r="F52" s="4">
        <f t="shared" si="13"/>
        <v>28.76268770797318</v>
      </c>
      <c r="G52" s="6">
        <v>5.5966849000000005</v>
      </c>
      <c r="H52" s="4">
        <f t="shared" si="14"/>
        <v>2.0808539743917267</v>
      </c>
      <c r="I52" s="6">
        <v>5.3349685000000004</v>
      </c>
      <c r="J52" s="4">
        <f t="shared" si="15"/>
        <v>-4.676275414397549</v>
      </c>
      <c r="K52" s="6">
        <v>5.714030999999999</v>
      </c>
      <c r="L52" s="4">
        <f t="shared" si="16"/>
        <v>7.10524345176544</v>
      </c>
      <c r="M52" s="6">
        <v>4.54576377</v>
      </c>
      <c r="N52" s="4">
        <f t="shared" si="17"/>
        <v>-20.445587887080062</v>
      </c>
    </row>
    <row r="53" spans="1:14" ht="34.5" customHeight="1">
      <c r="A53" s="7" t="s">
        <v>3</v>
      </c>
      <c r="B53" s="6">
        <f>SUM(B44:B52)</f>
        <v>104745.69392746</v>
      </c>
      <c r="C53" s="6">
        <f>SUM(C44:C52)</f>
        <v>88967.96008897999</v>
      </c>
      <c r="D53" s="4">
        <f t="shared" si="12"/>
        <v>-15.062894947649719</v>
      </c>
      <c r="E53" s="6">
        <f>SUM(E44:E52)</f>
        <v>88989.64662960003</v>
      </c>
      <c r="F53" s="4">
        <f t="shared" si="13"/>
        <v>0.024375674791630865</v>
      </c>
      <c r="G53" s="6">
        <f>SUM(G44:G52)</f>
        <v>97573.64497875998</v>
      </c>
      <c r="H53" s="4">
        <f t="shared" si="14"/>
        <v>9.64606409202744</v>
      </c>
      <c r="I53" s="6">
        <f>SUM(I44:I52)</f>
        <v>110544.35001958</v>
      </c>
      <c r="J53" s="4">
        <f t="shared" si="15"/>
        <v>13.29324639214155</v>
      </c>
      <c r="K53" s="6">
        <f>SUM(K44:K52)</f>
        <v>115138.3652680906</v>
      </c>
      <c r="L53" s="4">
        <f t="shared" si="16"/>
        <v>4.155811896037099</v>
      </c>
      <c r="M53" s="6">
        <f>SUM(M44:M52)</f>
        <v>100644.39099293861</v>
      </c>
      <c r="N53" s="4">
        <f t="shared" si="17"/>
        <v>-12.588309935966091</v>
      </c>
    </row>
    <row r="56" spans="1:14" ht="35.25" customHeight="1">
      <c r="A56" s="244" t="s">
        <v>253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</row>
    <row r="57" spans="1:14" ht="35.25" customHeight="1">
      <c r="A57" s="244" t="s">
        <v>318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</row>
    <row r="58" spans="1:14" ht="35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35.25" customHeight="1">
      <c r="A59" s="1"/>
      <c r="B59" s="1"/>
      <c r="C59" s="1"/>
      <c r="D59" s="1" t="s">
        <v>59</v>
      </c>
      <c r="E59" s="1"/>
      <c r="F59" s="117" t="s">
        <v>59</v>
      </c>
      <c r="G59" s="1"/>
      <c r="H59" s="117" t="s">
        <v>59</v>
      </c>
      <c r="I59" s="1"/>
      <c r="J59" s="117" t="s">
        <v>59</v>
      </c>
      <c r="K59" s="1"/>
      <c r="L59" s="117" t="s">
        <v>59</v>
      </c>
      <c r="M59" s="1"/>
      <c r="N59" s="117" t="s">
        <v>0</v>
      </c>
    </row>
    <row r="60" spans="1:14" ht="35.25" customHeight="1">
      <c r="A60" s="3" t="s">
        <v>1</v>
      </c>
      <c r="B60" s="3">
        <v>2557</v>
      </c>
      <c r="C60" s="3">
        <v>2558</v>
      </c>
      <c r="D60" s="4" t="s">
        <v>2</v>
      </c>
      <c r="E60" s="3">
        <v>2559</v>
      </c>
      <c r="F60" s="4" t="s">
        <v>2</v>
      </c>
      <c r="G60" s="3">
        <v>2560</v>
      </c>
      <c r="H60" s="4" t="s">
        <v>2</v>
      </c>
      <c r="I60" s="3">
        <v>2561</v>
      </c>
      <c r="J60" s="4" t="s">
        <v>2</v>
      </c>
      <c r="K60" s="3">
        <v>2562</v>
      </c>
      <c r="L60" s="4" t="s">
        <v>2</v>
      </c>
      <c r="M60" s="3">
        <v>2563</v>
      </c>
      <c r="N60" s="4" t="s">
        <v>2</v>
      </c>
    </row>
    <row r="61" spans="1:14" ht="35.25" customHeight="1">
      <c r="A61" s="5" t="s">
        <v>4</v>
      </c>
      <c r="B61" s="6">
        <v>1403.5201373800003</v>
      </c>
      <c r="C61" s="6">
        <v>1441.1247738599998</v>
      </c>
      <c r="D61" s="4">
        <f aca="true" t="shared" si="18" ref="D61:D70">(C61-B61)/B61*100</f>
        <v>2.6793086524713057</v>
      </c>
      <c r="E61" s="6">
        <v>1463.53687162</v>
      </c>
      <c r="F61" s="4">
        <f aca="true" t="shared" si="19" ref="F61:F70">(E61-C61)/C61*100</f>
        <v>1.5551809368990512</v>
      </c>
      <c r="G61" s="6">
        <v>1382.09299273</v>
      </c>
      <c r="H61" s="4">
        <f aca="true" t="shared" si="20" ref="H61:H70">(G61-E61)/E61*100</f>
        <v>-5.564866896715018</v>
      </c>
      <c r="I61" s="6">
        <v>1487.8498168100002</v>
      </c>
      <c r="J61" s="4">
        <f aca="true" t="shared" si="21" ref="J61:J70">(I61-G61)/G61*100</f>
        <v>7.651932586034052</v>
      </c>
      <c r="K61" s="6">
        <v>1592.0838436741285</v>
      </c>
      <c r="L61" s="4">
        <f aca="true" t="shared" si="22" ref="L61:L70">(K61-I61)/I61*100</f>
        <v>7.0056820040889285</v>
      </c>
      <c r="M61" s="6">
        <v>1303.5395600899997</v>
      </c>
      <c r="N61" s="4">
        <f aca="true" t="shared" si="23" ref="N61:N70">(M61-K61)/K61*100</f>
        <v>-18.123686433387913</v>
      </c>
    </row>
    <row r="62" spans="1:14" ht="35.25" customHeight="1">
      <c r="A62" s="5" t="s">
        <v>5</v>
      </c>
      <c r="B62" s="6">
        <v>1746.06447976</v>
      </c>
      <c r="C62" s="6">
        <v>1648.5598539</v>
      </c>
      <c r="D62" s="4">
        <f t="shared" si="18"/>
        <v>-5.584251153966675</v>
      </c>
      <c r="E62" s="6">
        <v>1680.3373197600001</v>
      </c>
      <c r="F62" s="4">
        <f t="shared" si="19"/>
        <v>1.9275894523831896</v>
      </c>
      <c r="G62" s="6">
        <v>1850.7703662200001</v>
      </c>
      <c r="H62" s="4">
        <f t="shared" si="20"/>
        <v>10.142787668629696</v>
      </c>
      <c r="I62" s="6">
        <v>2123.76947427</v>
      </c>
      <c r="J62" s="4">
        <f t="shared" si="21"/>
        <v>14.750566198418838</v>
      </c>
      <c r="K62" s="6">
        <v>2321.20582405</v>
      </c>
      <c r="L62" s="4">
        <f t="shared" si="22"/>
        <v>9.29650567879381</v>
      </c>
      <c r="M62" s="6">
        <v>1796.37013874</v>
      </c>
      <c r="N62" s="4">
        <f t="shared" si="23"/>
        <v>-22.610475980724356</v>
      </c>
    </row>
    <row r="63" spans="1:14" ht="35.25" customHeight="1">
      <c r="A63" s="5" t="s">
        <v>6</v>
      </c>
      <c r="B63" s="6">
        <v>0</v>
      </c>
      <c r="C63" s="6">
        <v>0</v>
      </c>
      <c r="D63" s="4" t="e">
        <f t="shared" si="18"/>
        <v>#DIV/0!</v>
      </c>
      <c r="E63" s="6">
        <v>0.005956600000000001</v>
      </c>
      <c r="F63" s="4" t="e">
        <f t="shared" si="19"/>
        <v>#DIV/0!</v>
      </c>
      <c r="G63" s="6">
        <v>0</v>
      </c>
      <c r="H63" s="4">
        <f t="shared" si="20"/>
        <v>-100</v>
      </c>
      <c r="I63" s="6">
        <v>0</v>
      </c>
      <c r="J63" s="4" t="e">
        <f t="shared" si="21"/>
        <v>#DIV/0!</v>
      </c>
      <c r="K63" s="6">
        <v>0</v>
      </c>
      <c r="L63" s="4" t="e">
        <f t="shared" si="22"/>
        <v>#DIV/0!</v>
      </c>
      <c r="M63" s="6">
        <v>0</v>
      </c>
      <c r="N63" s="4" t="e">
        <f t="shared" si="23"/>
        <v>#DIV/0!</v>
      </c>
    </row>
    <row r="64" spans="1:14" ht="35.25" customHeight="1">
      <c r="A64" s="5" t="s">
        <v>7</v>
      </c>
      <c r="B64" s="6">
        <v>3488.8327336400002</v>
      </c>
      <c r="C64" s="6">
        <v>2624.8402381100004</v>
      </c>
      <c r="D64" s="4">
        <f t="shared" si="18"/>
        <v>-24.764514710012232</v>
      </c>
      <c r="E64" s="6">
        <v>2740.58228285</v>
      </c>
      <c r="F64" s="4">
        <f t="shared" si="19"/>
        <v>4.409489120882224</v>
      </c>
      <c r="G64" s="6">
        <v>2957.89632991</v>
      </c>
      <c r="H64" s="4">
        <f t="shared" si="20"/>
        <v>7.929484490208767</v>
      </c>
      <c r="I64" s="6">
        <v>3464.65418706</v>
      </c>
      <c r="J64" s="4">
        <f t="shared" si="21"/>
        <v>17.132373843724906</v>
      </c>
      <c r="K64" s="6">
        <v>3099.20018167</v>
      </c>
      <c r="L64" s="4">
        <f t="shared" si="22"/>
        <v>-10.548065857623532</v>
      </c>
      <c r="M64" s="6">
        <v>2501.8411411619986</v>
      </c>
      <c r="N64" s="4">
        <f t="shared" si="23"/>
        <v>-19.274619433782917</v>
      </c>
    </row>
    <row r="65" spans="1:14" ht="35.25" customHeight="1">
      <c r="A65" s="5" t="s">
        <v>8</v>
      </c>
      <c r="B65" s="6">
        <v>1040.22227305</v>
      </c>
      <c r="C65" s="6">
        <v>1073.4773319699998</v>
      </c>
      <c r="D65" s="4">
        <f t="shared" si="18"/>
        <v>3.196918560731618</v>
      </c>
      <c r="E65" s="6">
        <v>1303.4181724300001</v>
      </c>
      <c r="F65" s="4">
        <f t="shared" si="19"/>
        <v>21.42018593331847</v>
      </c>
      <c r="G65" s="6">
        <v>1173.51032979</v>
      </c>
      <c r="H65" s="4">
        <f t="shared" si="20"/>
        <v>-9.966704883192566</v>
      </c>
      <c r="I65" s="6">
        <v>1405.06558118</v>
      </c>
      <c r="J65" s="4">
        <f t="shared" si="21"/>
        <v>19.731846027417316</v>
      </c>
      <c r="K65" s="6">
        <v>1305.0620180399999</v>
      </c>
      <c r="L65" s="4">
        <f t="shared" si="22"/>
        <v>-7.117359109744561</v>
      </c>
      <c r="M65" s="6">
        <v>1049.8651632454532</v>
      </c>
      <c r="N65" s="4">
        <f t="shared" si="23"/>
        <v>-19.55438525272635</v>
      </c>
    </row>
    <row r="66" spans="1:14" ht="30" customHeight="1">
      <c r="A66" s="5" t="s">
        <v>314</v>
      </c>
      <c r="B66" s="6">
        <v>0</v>
      </c>
      <c r="C66" s="6">
        <v>0</v>
      </c>
      <c r="D66" s="4" t="e">
        <f t="shared" si="18"/>
        <v>#DIV/0!</v>
      </c>
      <c r="E66" s="6">
        <v>0</v>
      </c>
      <c r="F66" s="4" t="e">
        <f t="shared" si="19"/>
        <v>#DIV/0!</v>
      </c>
      <c r="G66" s="6">
        <v>0</v>
      </c>
      <c r="H66" s="4" t="e">
        <f t="shared" si="20"/>
        <v>#DIV/0!</v>
      </c>
      <c r="I66" s="6">
        <v>0</v>
      </c>
      <c r="J66" s="4" t="e">
        <f t="shared" si="21"/>
        <v>#DIV/0!</v>
      </c>
      <c r="K66" s="6">
        <v>0</v>
      </c>
      <c r="L66" s="4" t="e">
        <f t="shared" si="22"/>
        <v>#DIV/0!</v>
      </c>
      <c r="M66" s="6">
        <v>0</v>
      </c>
      <c r="N66" s="4" t="e">
        <f t="shared" si="23"/>
        <v>#DIV/0!</v>
      </c>
    </row>
    <row r="67" spans="1:14" ht="35.25" customHeight="1">
      <c r="A67" s="5" t="s">
        <v>9</v>
      </c>
      <c r="B67" s="6">
        <v>0</v>
      </c>
      <c r="C67" s="6">
        <v>0</v>
      </c>
      <c r="D67" s="4" t="e">
        <f t="shared" si="18"/>
        <v>#DIV/0!</v>
      </c>
      <c r="E67" s="6">
        <v>0</v>
      </c>
      <c r="F67" s="4" t="e">
        <f t="shared" si="19"/>
        <v>#DIV/0!</v>
      </c>
      <c r="G67" s="6">
        <v>0</v>
      </c>
      <c r="H67" s="4" t="e">
        <f t="shared" si="20"/>
        <v>#DIV/0!</v>
      </c>
      <c r="I67" s="6">
        <v>0</v>
      </c>
      <c r="J67" s="4" t="e">
        <f t="shared" si="21"/>
        <v>#DIV/0!</v>
      </c>
      <c r="K67" s="6">
        <v>0</v>
      </c>
      <c r="L67" s="4" t="e">
        <f t="shared" si="22"/>
        <v>#DIV/0!</v>
      </c>
      <c r="M67" s="6">
        <v>0</v>
      </c>
      <c r="N67" s="4" t="e">
        <f t="shared" si="23"/>
        <v>#DIV/0!</v>
      </c>
    </row>
    <row r="68" spans="1:14" ht="35.25" customHeight="1">
      <c r="A68" s="5" t="s">
        <v>10</v>
      </c>
      <c r="B68" s="6">
        <v>147.47995112</v>
      </c>
      <c r="C68" s="6">
        <v>183.52972616999998</v>
      </c>
      <c r="D68" s="4">
        <f t="shared" si="18"/>
        <v>24.443847978134563</v>
      </c>
      <c r="E68" s="6">
        <v>155.99433789000003</v>
      </c>
      <c r="F68" s="4">
        <f t="shared" si="19"/>
        <v>-15.003230732494236</v>
      </c>
      <c r="G68" s="6">
        <v>128.32399630999998</v>
      </c>
      <c r="H68" s="4">
        <f t="shared" si="20"/>
        <v>-17.73804226119533</v>
      </c>
      <c r="I68" s="6">
        <v>162.4059683</v>
      </c>
      <c r="J68" s="4">
        <f t="shared" si="21"/>
        <v>26.55931312150392</v>
      </c>
      <c r="K68" s="6">
        <v>147.2030953024511</v>
      </c>
      <c r="L68" s="4">
        <f t="shared" si="22"/>
        <v>-9.361030974838208</v>
      </c>
      <c r="M68" s="6">
        <v>127.03097658</v>
      </c>
      <c r="N68" s="4">
        <f t="shared" si="23"/>
        <v>-13.70359684421337</v>
      </c>
    </row>
    <row r="69" spans="1:14" ht="35.25" customHeight="1">
      <c r="A69" s="5" t="s">
        <v>11</v>
      </c>
      <c r="B69" s="6">
        <v>6.60089109</v>
      </c>
      <c r="C69" s="6">
        <v>6.8889863799999995</v>
      </c>
      <c r="D69" s="4">
        <f t="shared" si="18"/>
        <v>4.364490885729784</v>
      </c>
      <c r="E69" s="6">
        <v>8.0553</v>
      </c>
      <c r="F69" s="4">
        <f t="shared" si="19"/>
        <v>16.93011940604245</v>
      </c>
      <c r="G69" s="6">
        <v>9.478608500000002</v>
      </c>
      <c r="H69" s="4">
        <f t="shared" si="20"/>
        <v>17.669217782081372</v>
      </c>
      <c r="I69" s="6">
        <v>9.86760137</v>
      </c>
      <c r="J69" s="4">
        <f t="shared" si="21"/>
        <v>4.103902698376005</v>
      </c>
      <c r="K69" s="6">
        <v>10.530271130000001</v>
      </c>
      <c r="L69" s="4">
        <f t="shared" si="22"/>
        <v>6.71561137456044</v>
      </c>
      <c r="M69" s="6">
        <v>7.650911</v>
      </c>
      <c r="N69" s="4">
        <f t="shared" si="23"/>
        <v>-27.343646658792164</v>
      </c>
    </row>
    <row r="70" spans="1:14" ht="35.25" customHeight="1">
      <c r="A70" s="7" t="s">
        <v>3</v>
      </c>
      <c r="B70" s="6">
        <f>SUM(B61:B69)</f>
        <v>7832.72046604</v>
      </c>
      <c r="C70" s="6">
        <f>SUM(C61:C69)</f>
        <v>6978.420910389999</v>
      </c>
      <c r="D70" s="4">
        <f t="shared" si="18"/>
        <v>-10.906805104994515</v>
      </c>
      <c r="E70" s="6">
        <f>SUM(E61:E69)</f>
        <v>7351.93024115</v>
      </c>
      <c r="F70" s="4">
        <f t="shared" si="19"/>
        <v>5.3523474086220855</v>
      </c>
      <c r="G70" s="6">
        <f>SUM(G61:G69)</f>
        <v>7502.072623460001</v>
      </c>
      <c r="H70" s="4">
        <f t="shared" si="20"/>
        <v>2.0422171781449716</v>
      </c>
      <c r="I70" s="6">
        <f>SUM(I61:I69)</f>
        <v>8653.61262899</v>
      </c>
      <c r="J70" s="4">
        <f t="shared" si="21"/>
        <v>15.349624874717657</v>
      </c>
      <c r="K70" s="6">
        <f>SUM(K61:K69)</f>
        <v>8475.28523386658</v>
      </c>
      <c r="L70" s="4">
        <f t="shared" si="22"/>
        <v>-2.060727730358712</v>
      </c>
      <c r="M70" s="6">
        <f>SUM(M61:M69)</f>
        <v>6786.297890817452</v>
      </c>
      <c r="N70" s="4">
        <f t="shared" si="23"/>
        <v>-19.928383487319884</v>
      </c>
    </row>
    <row r="71" spans="9:13" ht="35.25" customHeight="1">
      <c r="I71" s="206"/>
      <c r="K71" s="206"/>
      <c r="M71" s="206"/>
    </row>
    <row r="72" spans="9:13" ht="35.25" customHeight="1">
      <c r="I72" s="204"/>
      <c r="K72" s="204"/>
      <c r="M72" s="204"/>
    </row>
    <row r="73" spans="1:14" ht="35.25" customHeight="1">
      <c r="A73" s="246" t="s">
        <v>141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</row>
    <row r="74" spans="1:14" ht="35.25" customHeight="1">
      <c r="A74" s="244" t="s">
        <v>318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</row>
    <row r="75" spans="1:14" ht="35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35.25" customHeight="1">
      <c r="A76" s="1"/>
      <c r="B76" s="1"/>
      <c r="C76" s="1"/>
      <c r="D76" s="1" t="s">
        <v>59</v>
      </c>
      <c r="E76" s="1"/>
      <c r="F76" s="117" t="s">
        <v>59</v>
      </c>
      <c r="G76" s="1"/>
      <c r="H76" s="117" t="s">
        <v>59</v>
      </c>
      <c r="I76" s="1"/>
      <c r="J76" s="117" t="s">
        <v>59</v>
      </c>
      <c r="K76" s="1"/>
      <c r="L76" s="117" t="s">
        <v>59</v>
      </c>
      <c r="M76" s="1"/>
      <c r="N76" s="117" t="s">
        <v>0</v>
      </c>
    </row>
    <row r="77" spans="1:14" ht="35.25" customHeight="1">
      <c r="A77" s="3" t="s">
        <v>1</v>
      </c>
      <c r="B77" s="3">
        <v>2557</v>
      </c>
      <c r="C77" s="3">
        <v>2558</v>
      </c>
      <c r="D77" s="4" t="s">
        <v>2</v>
      </c>
      <c r="E77" s="3">
        <v>2559</v>
      </c>
      <c r="F77" s="4" t="s">
        <v>2</v>
      </c>
      <c r="G77" s="3">
        <v>2560</v>
      </c>
      <c r="H77" s="4" t="s">
        <v>2</v>
      </c>
      <c r="I77" s="3">
        <v>2561</v>
      </c>
      <c r="J77" s="4" t="s">
        <v>2</v>
      </c>
      <c r="K77" s="3">
        <v>2562</v>
      </c>
      <c r="L77" s="4" t="s">
        <v>2</v>
      </c>
      <c r="M77" s="3">
        <v>2563</v>
      </c>
      <c r="N77" s="4" t="s">
        <v>2</v>
      </c>
    </row>
    <row r="78" spans="1:14" ht="35.25" customHeight="1">
      <c r="A78" s="5" t="s">
        <v>4</v>
      </c>
      <c r="B78" s="6">
        <v>2409.7655032300004</v>
      </c>
      <c r="C78" s="6">
        <v>2477.8736524000005</v>
      </c>
      <c r="D78" s="4">
        <f aca="true" t="shared" si="24" ref="D78:D87">(C78-B78)/B78*100</f>
        <v>2.826339288146892</v>
      </c>
      <c r="E78" s="6">
        <v>2691.9843670900004</v>
      </c>
      <c r="F78" s="4">
        <f aca="true" t="shared" si="25" ref="F78:F87">(E78-C78)/C78*100</f>
        <v>8.640905256917282</v>
      </c>
      <c r="G78" s="6">
        <v>2642.0847451000004</v>
      </c>
      <c r="H78" s="4">
        <f aca="true" t="shared" si="26" ref="H78:H87">(G78-E78)/E78*100</f>
        <v>-1.8536371384630606</v>
      </c>
      <c r="I78" s="6">
        <v>2451.7660032800004</v>
      </c>
      <c r="J78" s="4">
        <f aca="true" t="shared" si="27" ref="J78:J87">(I78-G78)/G78*100</f>
        <v>-7.20335493299238</v>
      </c>
      <c r="K78" s="6">
        <v>2632.778245298294</v>
      </c>
      <c r="L78" s="4">
        <f aca="true" t="shared" si="28" ref="L78:L87">(K78-I78)/I78*100</f>
        <v>7.382933027708745</v>
      </c>
      <c r="M78" s="6">
        <v>2655.5005166799997</v>
      </c>
      <c r="N78" s="4">
        <f aca="true" t="shared" si="29" ref="N78:N87">(M78-K78)/K78*100</f>
        <v>0.8630529905921124</v>
      </c>
    </row>
    <row r="79" spans="1:14" ht="35.25" customHeight="1">
      <c r="A79" s="5" t="s">
        <v>5</v>
      </c>
      <c r="B79" s="6">
        <v>5538.0787825200005</v>
      </c>
      <c r="C79" s="6">
        <v>5425.70970931</v>
      </c>
      <c r="D79" s="4">
        <f t="shared" si="24"/>
        <v>-2.0290262674607327</v>
      </c>
      <c r="E79" s="6">
        <v>5858.75209864</v>
      </c>
      <c r="F79" s="4">
        <f t="shared" si="25"/>
        <v>7.981304060313822</v>
      </c>
      <c r="G79" s="6">
        <v>6320.79075723</v>
      </c>
      <c r="H79" s="4">
        <f t="shared" si="26"/>
        <v>7.886298153786934</v>
      </c>
      <c r="I79" s="6">
        <v>7022.326353740001</v>
      </c>
      <c r="J79" s="4">
        <f t="shared" si="27"/>
        <v>11.098858093151609</v>
      </c>
      <c r="K79" s="6">
        <v>7533.918186789999</v>
      </c>
      <c r="L79" s="4">
        <f t="shared" si="28"/>
        <v>7.285218705016903</v>
      </c>
      <c r="M79" s="6">
        <v>6200.46164902</v>
      </c>
      <c r="N79" s="4">
        <f t="shared" si="29"/>
        <v>-17.699376402946438</v>
      </c>
    </row>
    <row r="80" spans="1:14" ht="35.25" customHeight="1">
      <c r="A80" s="5" t="s">
        <v>6</v>
      </c>
      <c r="B80" s="6">
        <v>0</v>
      </c>
      <c r="C80" s="6">
        <v>0</v>
      </c>
      <c r="D80" s="4" t="e">
        <f t="shared" si="24"/>
        <v>#DIV/0!</v>
      </c>
      <c r="E80" s="6">
        <v>4.509999999999999E-06</v>
      </c>
      <c r="F80" s="4" t="e">
        <f t="shared" si="25"/>
        <v>#DIV/0!</v>
      </c>
      <c r="G80" s="6">
        <v>0</v>
      </c>
      <c r="H80" s="4">
        <f t="shared" si="26"/>
        <v>-100</v>
      </c>
      <c r="I80" s="6">
        <v>0</v>
      </c>
      <c r="J80" s="4" t="e">
        <f t="shared" si="27"/>
        <v>#DIV/0!</v>
      </c>
      <c r="K80" s="6">
        <v>0</v>
      </c>
      <c r="L80" s="4" t="e">
        <f t="shared" si="28"/>
        <v>#DIV/0!</v>
      </c>
      <c r="M80" s="6">
        <v>0</v>
      </c>
      <c r="N80" s="4" t="e">
        <f t="shared" si="29"/>
        <v>#DIV/0!</v>
      </c>
    </row>
    <row r="81" spans="1:14" ht="35.25" customHeight="1">
      <c r="A81" s="5" t="s">
        <v>7</v>
      </c>
      <c r="B81" s="6">
        <v>3595.6752999399996</v>
      </c>
      <c r="C81" s="6">
        <v>4078.58849333</v>
      </c>
      <c r="D81" s="4">
        <f t="shared" si="24"/>
        <v>13.430389373535997</v>
      </c>
      <c r="E81" s="6">
        <v>4353.493067850001</v>
      </c>
      <c r="F81" s="4">
        <f t="shared" si="25"/>
        <v>6.740189037692135</v>
      </c>
      <c r="G81" s="6">
        <v>4357.2593746699995</v>
      </c>
      <c r="H81" s="4">
        <f t="shared" si="26"/>
        <v>0.08651229624808265</v>
      </c>
      <c r="I81" s="6">
        <v>4886.506365880001</v>
      </c>
      <c r="J81" s="4">
        <f t="shared" si="27"/>
        <v>12.146327443499604</v>
      </c>
      <c r="K81" s="6">
        <v>4951.8151613499995</v>
      </c>
      <c r="L81" s="4">
        <f t="shared" si="28"/>
        <v>1.336513054111969</v>
      </c>
      <c r="M81" s="6">
        <v>4441.466543031</v>
      </c>
      <c r="N81" s="4">
        <f t="shared" si="29"/>
        <v>-10.30629378702142</v>
      </c>
    </row>
    <row r="82" spans="1:14" ht="35.25" customHeight="1">
      <c r="A82" s="5" t="s">
        <v>8</v>
      </c>
      <c r="B82" s="6">
        <v>414.29185397000003</v>
      </c>
      <c r="C82" s="6">
        <v>321.37588647000007</v>
      </c>
      <c r="D82" s="4">
        <f t="shared" si="24"/>
        <v>-22.427659778878553</v>
      </c>
      <c r="E82" s="6">
        <v>370.25416453</v>
      </c>
      <c r="F82" s="4">
        <f t="shared" si="25"/>
        <v>15.209068295969574</v>
      </c>
      <c r="G82" s="6">
        <v>389.29271882000006</v>
      </c>
      <c r="H82" s="4">
        <f t="shared" si="26"/>
        <v>5.142022997679862</v>
      </c>
      <c r="I82" s="6">
        <v>493.34903435999996</v>
      </c>
      <c r="J82" s="4">
        <f t="shared" si="27"/>
        <v>26.72958175416405</v>
      </c>
      <c r="K82" s="6">
        <v>501.71128537</v>
      </c>
      <c r="L82" s="4">
        <f t="shared" si="28"/>
        <v>1.694996934745804</v>
      </c>
      <c r="M82" s="6">
        <v>457.22842426363604</v>
      </c>
      <c r="N82" s="4">
        <f t="shared" si="29"/>
        <v>-8.866226932399757</v>
      </c>
    </row>
    <row r="83" spans="1:14" ht="30" customHeight="1">
      <c r="A83" s="5" t="s">
        <v>314</v>
      </c>
      <c r="B83" s="6">
        <v>0</v>
      </c>
      <c r="C83" s="6">
        <v>0</v>
      </c>
      <c r="D83" s="4" t="e">
        <f t="shared" si="24"/>
        <v>#DIV/0!</v>
      </c>
      <c r="E83" s="6">
        <v>0</v>
      </c>
      <c r="F83" s="4" t="e">
        <f t="shared" si="25"/>
        <v>#DIV/0!</v>
      </c>
      <c r="G83" s="6">
        <v>0</v>
      </c>
      <c r="H83" s="4" t="e">
        <f t="shared" si="26"/>
        <v>#DIV/0!</v>
      </c>
      <c r="I83" s="6">
        <v>0</v>
      </c>
      <c r="J83" s="4" t="e">
        <f t="shared" si="27"/>
        <v>#DIV/0!</v>
      </c>
      <c r="K83" s="6">
        <v>0</v>
      </c>
      <c r="L83" s="4" t="e">
        <f t="shared" si="28"/>
        <v>#DIV/0!</v>
      </c>
      <c r="M83" s="6">
        <v>0</v>
      </c>
      <c r="N83" s="4" t="e">
        <f t="shared" si="29"/>
        <v>#DIV/0!</v>
      </c>
    </row>
    <row r="84" spans="1:14" ht="35.25" customHeight="1">
      <c r="A84" s="5" t="s">
        <v>9</v>
      </c>
      <c r="B84" s="6">
        <v>0</v>
      </c>
      <c r="C84" s="6">
        <v>0</v>
      </c>
      <c r="D84" s="4" t="e">
        <f t="shared" si="24"/>
        <v>#DIV/0!</v>
      </c>
      <c r="E84" s="6">
        <v>0</v>
      </c>
      <c r="F84" s="4" t="e">
        <f t="shared" si="25"/>
        <v>#DIV/0!</v>
      </c>
      <c r="G84" s="6">
        <v>0</v>
      </c>
      <c r="H84" s="4" t="e">
        <f t="shared" si="26"/>
        <v>#DIV/0!</v>
      </c>
      <c r="I84" s="6">
        <v>0</v>
      </c>
      <c r="J84" s="4" t="e">
        <f t="shared" si="27"/>
        <v>#DIV/0!</v>
      </c>
      <c r="K84" s="6">
        <v>0</v>
      </c>
      <c r="L84" s="4" t="e">
        <f t="shared" si="28"/>
        <v>#DIV/0!</v>
      </c>
      <c r="M84" s="6">
        <v>0</v>
      </c>
      <c r="N84" s="4" t="e">
        <f t="shared" si="29"/>
        <v>#DIV/0!</v>
      </c>
    </row>
    <row r="85" spans="1:14" ht="35.25" customHeight="1">
      <c r="A85" s="5" t="s">
        <v>10</v>
      </c>
      <c r="B85" s="6">
        <v>99.24834738000001</v>
      </c>
      <c r="C85" s="6">
        <v>113.34795646</v>
      </c>
      <c r="D85" s="4">
        <f t="shared" si="24"/>
        <v>14.206391796143167</v>
      </c>
      <c r="E85" s="6">
        <v>107.07626425999999</v>
      </c>
      <c r="F85" s="4">
        <f t="shared" si="25"/>
        <v>-5.53313213212915</v>
      </c>
      <c r="G85" s="6">
        <v>106.70554706</v>
      </c>
      <c r="H85" s="4">
        <f t="shared" si="26"/>
        <v>-0.34621790605228875</v>
      </c>
      <c r="I85" s="6">
        <v>144.76352819000002</v>
      </c>
      <c r="J85" s="4">
        <f t="shared" si="27"/>
        <v>35.666356790805075</v>
      </c>
      <c r="K85" s="6">
        <v>147.52669681418726</v>
      </c>
      <c r="L85" s="4">
        <f t="shared" si="28"/>
        <v>1.9087463940231038</v>
      </c>
      <c r="M85" s="6">
        <v>129.69406754</v>
      </c>
      <c r="N85" s="4">
        <f t="shared" si="29"/>
        <v>-12.087730329004662</v>
      </c>
    </row>
    <row r="86" spans="1:14" ht="35.25" customHeight="1">
      <c r="A86" s="5" t="s">
        <v>11</v>
      </c>
      <c r="B86" s="6">
        <v>3.4461026600000007</v>
      </c>
      <c r="C86" s="6">
        <v>3.4142015100000003</v>
      </c>
      <c r="D86" s="4">
        <f t="shared" si="24"/>
        <v>-0.925716763179666</v>
      </c>
      <c r="E86" s="6">
        <v>3.9143999999999997</v>
      </c>
      <c r="F86" s="4">
        <f t="shared" si="25"/>
        <v>14.650526295385516</v>
      </c>
      <c r="G86" s="6">
        <v>4.152502</v>
      </c>
      <c r="H86" s="4">
        <f t="shared" si="26"/>
        <v>6.082720212548551</v>
      </c>
      <c r="I86" s="6">
        <v>4.0219055</v>
      </c>
      <c r="J86" s="4">
        <f t="shared" si="27"/>
        <v>-3.14500751595063</v>
      </c>
      <c r="K86" s="6">
        <v>4.728446130000001</v>
      </c>
      <c r="L86" s="4">
        <f t="shared" si="28"/>
        <v>17.567310569579544</v>
      </c>
      <c r="M86" s="6">
        <v>3.727004</v>
      </c>
      <c r="N86" s="4">
        <f t="shared" si="29"/>
        <v>-21.17909567894349</v>
      </c>
    </row>
    <row r="87" spans="1:14" ht="35.25" customHeight="1">
      <c r="A87" s="7" t="s">
        <v>3</v>
      </c>
      <c r="B87" s="6">
        <f>SUM(B78:B86)</f>
        <v>12060.505889700002</v>
      </c>
      <c r="C87" s="6">
        <f>SUM(C78:C86)</f>
        <v>12420.30989948</v>
      </c>
      <c r="D87" s="4">
        <f t="shared" si="24"/>
        <v>2.983324356959859</v>
      </c>
      <c r="E87" s="6">
        <f>SUM(E78:E86)</f>
        <v>13385.474366880004</v>
      </c>
      <c r="F87" s="4">
        <f t="shared" si="25"/>
        <v>7.770856566472725</v>
      </c>
      <c r="G87" s="6">
        <f>SUM(G78:G86)</f>
        <v>13820.285644880001</v>
      </c>
      <c r="H87" s="4">
        <f t="shared" si="26"/>
        <v>3.2483815371972264</v>
      </c>
      <c r="I87" s="6">
        <f>SUM(I78:I86)</f>
        <v>15002.733190950003</v>
      </c>
      <c r="J87" s="4">
        <f t="shared" si="27"/>
        <v>8.55588355012085</v>
      </c>
      <c r="K87" s="6">
        <f>SUM(K78:K86)</f>
        <v>15772.47802175248</v>
      </c>
      <c r="L87" s="4">
        <f t="shared" si="28"/>
        <v>5.130697326983098</v>
      </c>
      <c r="M87" s="6">
        <f>SUM(M78:M86)</f>
        <v>13888.078204534635</v>
      </c>
      <c r="N87" s="4">
        <f t="shared" si="29"/>
        <v>-11.947392252625056</v>
      </c>
    </row>
    <row r="88" ht="35.25" customHeight="1">
      <c r="A88" s="13"/>
    </row>
    <row r="89" ht="35.25" customHeight="1">
      <c r="A89" s="13"/>
    </row>
    <row r="90" spans="1:14" ht="35.25" customHeight="1">
      <c r="A90" s="245" t="s">
        <v>136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</row>
    <row r="91" spans="1:14" ht="35.25" customHeight="1">
      <c r="A91" s="244" t="s">
        <v>318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</row>
    <row r="92" spans="1:14" ht="35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35.25" customHeight="1">
      <c r="A93" s="1"/>
      <c r="B93" s="1"/>
      <c r="C93" s="1"/>
      <c r="D93" s="1" t="s">
        <v>59</v>
      </c>
      <c r="E93" s="1"/>
      <c r="F93" s="117" t="s">
        <v>59</v>
      </c>
      <c r="G93" s="1"/>
      <c r="H93" s="117" t="s">
        <v>59</v>
      </c>
      <c r="I93" s="1"/>
      <c r="J93" s="117" t="s">
        <v>59</v>
      </c>
      <c r="K93" s="1"/>
      <c r="L93" s="117" t="s">
        <v>59</v>
      </c>
      <c r="M93" s="1"/>
      <c r="N93" s="117" t="s">
        <v>0</v>
      </c>
    </row>
    <row r="94" spans="1:14" ht="35.25" customHeight="1">
      <c r="A94" s="3" t="s">
        <v>1</v>
      </c>
      <c r="B94" s="3">
        <v>2557</v>
      </c>
      <c r="C94" s="3">
        <v>2558</v>
      </c>
      <c r="D94" s="4" t="s">
        <v>2</v>
      </c>
      <c r="E94" s="3">
        <v>2559</v>
      </c>
      <c r="F94" s="4" t="s">
        <v>2</v>
      </c>
      <c r="G94" s="3">
        <v>2560</v>
      </c>
      <c r="H94" s="4" t="s">
        <v>2</v>
      </c>
      <c r="I94" s="3">
        <v>2561</v>
      </c>
      <c r="J94" s="4" t="s">
        <v>2</v>
      </c>
      <c r="K94" s="3">
        <v>2562</v>
      </c>
      <c r="L94" s="4" t="s">
        <v>2</v>
      </c>
      <c r="M94" s="3">
        <v>2563</v>
      </c>
      <c r="N94" s="4" t="s">
        <v>2</v>
      </c>
    </row>
    <row r="95" spans="1:14" ht="35.25" customHeight="1">
      <c r="A95" s="5" t="s">
        <v>4</v>
      </c>
      <c r="B95" s="6">
        <v>244.15949027</v>
      </c>
      <c r="C95" s="6">
        <v>251.18757957</v>
      </c>
      <c r="D95" s="4">
        <f aca="true" t="shared" si="30" ref="D95:D104">(C95-B95)/B95*100</f>
        <v>2.878482950725405</v>
      </c>
      <c r="E95" s="6">
        <v>265.10745188</v>
      </c>
      <c r="F95" s="4">
        <f aca="true" t="shared" si="31" ref="F95:F104">(E95-C95)/C95*100</f>
        <v>5.541624444102281</v>
      </c>
      <c r="G95" s="6">
        <v>231.76087443999998</v>
      </c>
      <c r="H95" s="4">
        <f aca="true" t="shared" si="32" ref="H95:H104">(G95-E95)/E95*100</f>
        <v>-12.578513807712286</v>
      </c>
      <c r="I95" s="6">
        <v>217.28965091999999</v>
      </c>
      <c r="J95" s="4">
        <f aca="true" t="shared" si="33" ref="J95:J104">(I95-G95)/G95*100</f>
        <v>-6.244032153816548</v>
      </c>
      <c r="K95" s="6">
        <v>229.84239848278818</v>
      </c>
      <c r="L95" s="4">
        <f aca="true" t="shared" si="34" ref="L95:L104">(K95-I95)/I95*100</f>
        <v>5.776965221141513</v>
      </c>
      <c r="M95" s="6">
        <v>229.41515068</v>
      </c>
      <c r="N95" s="4">
        <f aca="true" t="shared" si="35" ref="N95:N104">(M95-K95)/K95*100</f>
        <v>-0.18588728868497592</v>
      </c>
    </row>
    <row r="96" spans="1:14" ht="35.25" customHeight="1">
      <c r="A96" s="5" t="s">
        <v>5</v>
      </c>
      <c r="B96" s="6">
        <v>96.59443332</v>
      </c>
      <c r="C96" s="6">
        <v>87.01901241000002</v>
      </c>
      <c r="D96" s="4">
        <f t="shared" si="30"/>
        <v>-9.913015254490213</v>
      </c>
      <c r="E96" s="6">
        <v>96.98575632999999</v>
      </c>
      <c r="F96" s="4">
        <f t="shared" si="31"/>
        <v>11.453524516045434</v>
      </c>
      <c r="G96" s="6">
        <v>120.19037777</v>
      </c>
      <c r="H96" s="4">
        <f t="shared" si="32"/>
        <v>23.925803456174393</v>
      </c>
      <c r="I96" s="6">
        <v>130.55850191000002</v>
      </c>
      <c r="J96" s="4">
        <f t="shared" si="33"/>
        <v>8.62641779847034</v>
      </c>
      <c r="K96" s="6">
        <v>159.3991296</v>
      </c>
      <c r="L96" s="4">
        <f t="shared" si="34"/>
        <v>22.090195022213997</v>
      </c>
      <c r="M96" s="6">
        <v>156.2482832</v>
      </c>
      <c r="N96" s="4">
        <f t="shared" si="35"/>
        <v>-1.976702387213039</v>
      </c>
    </row>
    <row r="97" spans="1:14" ht="35.25" customHeight="1">
      <c r="A97" s="5" t="s">
        <v>6</v>
      </c>
      <c r="B97" s="6">
        <v>0</v>
      </c>
      <c r="C97" s="6">
        <v>0</v>
      </c>
      <c r="D97" s="4" t="e">
        <f t="shared" si="30"/>
        <v>#DIV/0!</v>
      </c>
      <c r="E97" s="6">
        <v>0</v>
      </c>
      <c r="F97" s="4" t="e">
        <f t="shared" si="31"/>
        <v>#DIV/0!</v>
      </c>
      <c r="G97" s="6">
        <v>0</v>
      </c>
      <c r="H97" s="4" t="e">
        <f t="shared" si="32"/>
        <v>#DIV/0!</v>
      </c>
      <c r="I97" s="6">
        <v>0</v>
      </c>
      <c r="J97" s="4" t="e">
        <f t="shared" si="33"/>
        <v>#DIV/0!</v>
      </c>
      <c r="K97" s="6">
        <v>0</v>
      </c>
      <c r="L97" s="4" t="e">
        <f t="shared" si="34"/>
        <v>#DIV/0!</v>
      </c>
      <c r="M97" s="6">
        <v>0</v>
      </c>
      <c r="N97" s="4" t="e">
        <f t="shared" si="35"/>
        <v>#DIV/0!</v>
      </c>
    </row>
    <row r="98" spans="1:14" ht="35.25" customHeight="1">
      <c r="A98" s="5" t="s">
        <v>7</v>
      </c>
      <c r="B98" s="6">
        <v>228.32838894000002</v>
      </c>
      <c r="C98" s="6">
        <v>266.29964513</v>
      </c>
      <c r="D98" s="4">
        <f t="shared" si="30"/>
        <v>16.630107349453606</v>
      </c>
      <c r="E98" s="6">
        <v>300.42863444</v>
      </c>
      <c r="F98" s="4">
        <f t="shared" si="31"/>
        <v>12.816010060148294</v>
      </c>
      <c r="G98" s="6">
        <v>300.52911568</v>
      </c>
      <c r="H98" s="4">
        <f t="shared" si="32"/>
        <v>0.033445959699320696</v>
      </c>
      <c r="I98" s="6">
        <v>321.03909796</v>
      </c>
      <c r="J98" s="4">
        <f t="shared" si="33"/>
        <v>6.824624041365353</v>
      </c>
      <c r="K98" s="6">
        <v>331.40665856000004</v>
      </c>
      <c r="L98" s="4">
        <f t="shared" si="34"/>
        <v>3.229376317675736</v>
      </c>
      <c r="M98" s="6">
        <v>329.204763432</v>
      </c>
      <c r="N98" s="4">
        <f t="shared" si="35"/>
        <v>-0.664408837639996</v>
      </c>
    </row>
    <row r="99" spans="1:14" ht="35.25" customHeight="1">
      <c r="A99" s="5" t="s">
        <v>8</v>
      </c>
      <c r="B99" s="6">
        <v>40.391011150000004</v>
      </c>
      <c r="C99" s="6">
        <v>54.2875313</v>
      </c>
      <c r="D99" s="4">
        <f t="shared" si="30"/>
        <v>34.40498208473296</v>
      </c>
      <c r="E99" s="6">
        <v>57.87322418000001</v>
      </c>
      <c r="F99" s="4">
        <f t="shared" si="31"/>
        <v>6.605002648186381</v>
      </c>
      <c r="G99" s="6">
        <v>55.528651989999986</v>
      </c>
      <c r="H99" s="4">
        <f t="shared" si="32"/>
        <v>-4.051220963096551</v>
      </c>
      <c r="I99" s="6">
        <v>64.80174951999999</v>
      </c>
      <c r="J99" s="4">
        <f t="shared" si="33"/>
        <v>16.699662602416442</v>
      </c>
      <c r="K99" s="6">
        <v>115.29338541</v>
      </c>
      <c r="L99" s="4">
        <f t="shared" si="34"/>
        <v>77.91708752310245</v>
      </c>
      <c r="M99" s="6">
        <v>67.94566847272729</v>
      </c>
      <c r="N99" s="4">
        <f t="shared" si="35"/>
        <v>-41.067158162541034</v>
      </c>
    </row>
    <row r="100" spans="1:14" ht="30" customHeight="1">
      <c r="A100" s="5" t="s">
        <v>314</v>
      </c>
      <c r="B100" s="6">
        <v>0</v>
      </c>
      <c r="C100" s="6">
        <v>0</v>
      </c>
      <c r="D100" s="4" t="e">
        <f t="shared" si="30"/>
        <v>#DIV/0!</v>
      </c>
      <c r="E100" s="6">
        <v>0</v>
      </c>
      <c r="F100" s="4" t="e">
        <f t="shared" si="31"/>
        <v>#DIV/0!</v>
      </c>
      <c r="G100" s="6">
        <v>0</v>
      </c>
      <c r="H100" s="4" t="e">
        <f t="shared" si="32"/>
        <v>#DIV/0!</v>
      </c>
      <c r="I100" s="6">
        <v>0</v>
      </c>
      <c r="J100" s="4" t="e">
        <f t="shared" si="33"/>
        <v>#DIV/0!</v>
      </c>
      <c r="K100" s="6">
        <v>0</v>
      </c>
      <c r="L100" s="4" t="e">
        <f t="shared" si="34"/>
        <v>#DIV/0!</v>
      </c>
      <c r="M100" s="6">
        <v>0</v>
      </c>
      <c r="N100" s="4" t="e">
        <f t="shared" si="35"/>
        <v>#DIV/0!</v>
      </c>
    </row>
    <row r="101" spans="1:14" ht="35.25" customHeight="1">
      <c r="A101" s="5" t="s">
        <v>9</v>
      </c>
      <c r="B101" s="6">
        <v>0</v>
      </c>
      <c r="C101" s="6">
        <v>0</v>
      </c>
      <c r="D101" s="4" t="e">
        <f t="shared" si="30"/>
        <v>#DIV/0!</v>
      </c>
      <c r="E101" s="6">
        <v>0</v>
      </c>
      <c r="F101" s="4" t="e">
        <f t="shared" si="31"/>
        <v>#DIV/0!</v>
      </c>
      <c r="G101" s="6">
        <v>0</v>
      </c>
      <c r="H101" s="4" t="e">
        <f t="shared" si="32"/>
        <v>#DIV/0!</v>
      </c>
      <c r="I101" s="6">
        <v>0</v>
      </c>
      <c r="J101" s="4" t="e">
        <f t="shared" si="33"/>
        <v>#DIV/0!</v>
      </c>
      <c r="K101" s="6">
        <v>0</v>
      </c>
      <c r="L101" s="4" t="e">
        <f t="shared" si="34"/>
        <v>#DIV/0!</v>
      </c>
      <c r="M101" s="6">
        <v>0</v>
      </c>
      <c r="N101" s="4" t="e">
        <f t="shared" si="35"/>
        <v>#DIV/0!</v>
      </c>
    </row>
    <row r="102" spans="1:14" ht="35.25" customHeight="1">
      <c r="A102" s="5" t="s">
        <v>10</v>
      </c>
      <c r="B102" s="6">
        <v>30.95612039</v>
      </c>
      <c r="C102" s="6">
        <v>32.6439122</v>
      </c>
      <c r="D102" s="4">
        <f t="shared" si="30"/>
        <v>5.452207152370503</v>
      </c>
      <c r="E102" s="6">
        <v>38.96481001</v>
      </c>
      <c r="F102" s="4">
        <f t="shared" si="31"/>
        <v>19.363174889313658</v>
      </c>
      <c r="G102" s="6">
        <v>34.638449460000004</v>
      </c>
      <c r="H102" s="4">
        <f t="shared" si="32"/>
        <v>-11.103250725179134</v>
      </c>
      <c r="I102" s="6">
        <v>35.945335109999995</v>
      </c>
      <c r="J102" s="4">
        <f t="shared" si="33"/>
        <v>3.772933460861648</v>
      </c>
      <c r="K102" s="6">
        <v>38.28897685919524</v>
      </c>
      <c r="L102" s="4">
        <f t="shared" si="34"/>
        <v>6.5200164138774195</v>
      </c>
      <c r="M102" s="6">
        <v>38.65809762</v>
      </c>
      <c r="N102" s="4">
        <f t="shared" si="35"/>
        <v>0.9640392381394131</v>
      </c>
    </row>
    <row r="103" spans="1:14" ht="35.25" customHeight="1">
      <c r="A103" s="5" t="s">
        <v>11</v>
      </c>
      <c r="B103" s="6">
        <v>0.7934000000000001</v>
      </c>
      <c r="C103" s="6">
        <v>0.9878</v>
      </c>
      <c r="D103" s="4">
        <f t="shared" si="30"/>
        <v>24.502142677085946</v>
      </c>
      <c r="E103" s="6">
        <v>0.8219000000000001</v>
      </c>
      <c r="F103" s="4">
        <f t="shared" si="31"/>
        <v>-16.794897752581488</v>
      </c>
      <c r="G103" s="6">
        <v>1.0742</v>
      </c>
      <c r="H103" s="4">
        <f t="shared" si="32"/>
        <v>30.69716510524394</v>
      </c>
      <c r="I103" s="6">
        <v>1.1570000000000003</v>
      </c>
      <c r="J103" s="4">
        <f t="shared" si="33"/>
        <v>7.708061813442581</v>
      </c>
      <c r="K103" s="6">
        <v>1.2008</v>
      </c>
      <c r="L103" s="4">
        <f t="shared" si="34"/>
        <v>3.785652549697479</v>
      </c>
      <c r="M103" s="6">
        <v>0.8754015</v>
      </c>
      <c r="N103" s="4">
        <f t="shared" si="35"/>
        <v>-27.09847601598934</v>
      </c>
    </row>
    <row r="104" spans="1:14" ht="35.25" customHeight="1">
      <c r="A104" s="7" t="s">
        <v>3</v>
      </c>
      <c r="B104" s="6">
        <f>SUM(B95:B103)</f>
        <v>641.2228440700002</v>
      </c>
      <c r="C104" s="6">
        <f>SUM(C95:C103)</f>
        <v>692.42548061</v>
      </c>
      <c r="D104" s="4">
        <f t="shared" si="30"/>
        <v>7.985154773183692</v>
      </c>
      <c r="E104" s="6">
        <f>SUM(E95:E103)</f>
        <v>760.1817768399999</v>
      </c>
      <c r="F104" s="4">
        <f t="shared" si="31"/>
        <v>9.785355699260112</v>
      </c>
      <c r="G104" s="6">
        <f>SUM(G95:G103)</f>
        <v>743.7216693400001</v>
      </c>
      <c r="H104" s="4">
        <f t="shared" si="32"/>
        <v>-2.1652857252672977</v>
      </c>
      <c r="I104" s="6">
        <f>SUM(I95:I103)</f>
        <v>770.79133542</v>
      </c>
      <c r="J104" s="4">
        <f t="shared" si="33"/>
        <v>3.6397576130896296</v>
      </c>
      <c r="K104" s="6">
        <f>SUM(K95:K103)</f>
        <v>875.4313489119835</v>
      </c>
      <c r="L104" s="4">
        <f t="shared" si="34"/>
        <v>13.57566032251332</v>
      </c>
      <c r="M104" s="6">
        <f>SUM(M95:M103)</f>
        <v>822.3473649047273</v>
      </c>
      <c r="N104" s="4">
        <f t="shared" si="35"/>
        <v>-6.063751780562894</v>
      </c>
    </row>
    <row r="107" spans="1:14" ht="35.25" customHeight="1">
      <c r="A107" s="244" t="s">
        <v>137</v>
      </c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</row>
    <row r="108" spans="1:14" ht="35.25" customHeight="1">
      <c r="A108" s="244" t="s">
        <v>318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</row>
    <row r="109" spans="1:14" ht="35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35.25" customHeight="1">
      <c r="A110" s="1"/>
      <c r="B110" s="1"/>
      <c r="C110" s="1"/>
      <c r="D110" s="1" t="s">
        <v>59</v>
      </c>
      <c r="E110" s="1"/>
      <c r="F110" s="117" t="s">
        <v>59</v>
      </c>
      <c r="G110" s="1"/>
      <c r="H110" s="117" t="s">
        <v>59</v>
      </c>
      <c r="I110" s="1"/>
      <c r="J110" s="117" t="s">
        <v>59</v>
      </c>
      <c r="K110" s="1"/>
      <c r="L110" s="117" t="s">
        <v>59</v>
      </c>
      <c r="M110" s="1"/>
      <c r="N110" s="117" t="s">
        <v>0</v>
      </c>
    </row>
    <row r="111" spans="1:14" ht="35.25" customHeight="1">
      <c r="A111" s="3" t="s">
        <v>1</v>
      </c>
      <c r="B111" s="3">
        <v>2557</v>
      </c>
      <c r="C111" s="3">
        <v>2558</v>
      </c>
      <c r="D111" s="4" t="s">
        <v>2</v>
      </c>
      <c r="E111" s="3">
        <v>2559</v>
      </c>
      <c r="F111" s="4" t="s">
        <v>2</v>
      </c>
      <c r="G111" s="3">
        <v>2560</v>
      </c>
      <c r="H111" s="4" t="s">
        <v>2</v>
      </c>
      <c r="I111" s="3">
        <v>2561</v>
      </c>
      <c r="J111" s="4" t="s">
        <v>2</v>
      </c>
      <c r="K111" s="3">
        <v>2562</v>
      </c>
      <c r="L111" s="4" t="s">
        <v>2</v>
      </c>
      <c r="M111" s="3">
        <v>2563</v>
      </c>
      <c r="N111" s="4" t="s">
        <v>2</v>
      </c>
    </row>
    <row r="112" spans="1:14" ht="35.25" customHeight="1">
      <c r="A112" s="5" t="s">
        <v>4</v>
      </c>
      <c r="B112" s="6">
        <v>1522.47563039</v>
      </c>
      <c r="C112" s="6">
        <v>1313.79671109</v>
      </c>
      <c r="D112" s="4">
        <f aca="true" t="shared" si="36" ref="D112:D121">(C112-B112)/B112*100</f>
        <v>-13.706552350302292</v>
      </c>
      <c r="E112" s="6">
        <v>1419.9824958899999</v>
      </c>
      <c r="F112" s="4">
        <f aca="true" t="shared" si="37" ref="F112:F121">(E112-C112)/C112*100</f>
        <v>8.08236037612716</v>
      </c>
      <c r="G112" s="6">
        <v>1399.5455018799998</v>
      </c>
      <c r="H112" s="4">
        <f aca="true" t="shared" si="38" ref="H112:H121">(G112-E112)/E112*100</f>
        <v>-1.4392426715929887</v>
      </c>
      <c r="I112" s="6">
        <v>1336.0120077800002</v>
      </c>
      <c r="J112" s="4">
        <f aca="true" t="shared" si="39" ref="J112:J121">(I112-G112)/G112*100</f>
        <v>-4.539580457702557</v>
      </c>
      <c r="K112" s="6">
        <v>1440.1135881129042</v>
      </c>
      <c r="L112" s="4">
        <f aca="true" t="shared" si="40" ref="L112:L121">(K112-I112)/I112*100</f>
        <v>7.791964422975924</v>
      </c>
      <c r="M112" s="6">
        <v>1369.3017789299997</v>
      </c>
      <c r="N112" s="4">
        <f aca="true" t="shared" si="41" ref="N112:N121">(M112-K112)/K112*100</f>
        <v>-4.9170988849355135</v>
      </c>
    </row>
    <row r="113" spans="1:14" ht="35.25" customHeight="1">
      <c r="A113" s="5" t="s">
        <v>5</v>
      </c>
      <c r="B113" s="6">
        <v>2999.04047632</v>
      </c>
      <c r="C113" s="6">
        <v>2831.0055858999995</v>
      </c>
      <c r="D113" s="4">
        <f t="shared" si="36"/>
        <v>-5.6029550700225705</v>
      </c>
      <c r="E113" s="6">
        <v>2955.0077196400002</v>
      </c>
      <c r="F113" s="4">
        <f t="shared" si="37"/>
        <v>4.38014443905025</v>
      </c>
      <c r="G113" s="6">
        <v>3484.069852739999</v>
      </c>
      <c r="H113" s="4">
        <f t="shared" si="38"/>
        <v>17.90391712291205</v>
      </c>
      <c r="I113" s="6">
        <v>3423.32514563</v>
      </c>
      <c r="J113" s="4">
        <f t="shared" si="39"/>
        <v>-1.7434985427237426</v>
      </c>
      <c r="K113" s="6">
        <v>3412.67797795</v>
      </c>
      <c r="L113" s="4">
        <f t="shared" si="40"/>
        <v>-0.3110183002509027</v>
      </c>
      <c r="M113" s="6">
        <v>2616.407712209999</v>
      </c>
      <c r="N113" s="4">
        <f t="shared" si="41"/>
        <v>-23.332710290418948</v>
      </c>
    </row>
    <row r="114" spans="1:14" ht="35.25" customHeight="1">
      <c r="A114" s="5" t="s">
        <v>6</v>
      </c>
      <c r="B114" s="6">
        <v>0</v>
      </c>
      <c r="C114" s="6">
        <v>0</v>
      </c>
      <c r="D114" s="4" t="e">
        <f t="shared" si="36"/>
        <v>#DIV/0!</v>
      </c>
      <c r="E114" s="6">
        <v>3.301E-05</v>
      </c>
      <c r="F114" s="4" t="e">
        <f t="shared" si="37"/>
        <v>#DIV/0!</v>
      </c>
      <c r="G114" s="6">
        <v>0</v>
      </c>
      <c r="H114" s="4">
        <f t="shared" si="38"/>
        <v>-100</v>
      </c>
      <c r="I114" s="6">
        <v>0</v>
      </c>
      <c r="J114" s="4" t="e">
        <f t="shared" si="39"/>
        <v>#DIV/0!</v>
      </c>
      <c r="K114" s="6">
        <v>0</v>
      </c>
      <c r="L114" s="4" t="e">
        <f t="shared" si="40"/>
        <v>#DIV/0!</v>
      </c>
      <c r="M114" s="6">
        <v>0</v>
      </c>
      <c r="N114" s="4" t="e">
        <f t="shared" si="41"/>
        <v>#DIV/0!</v>
      </c>
    </row>
    <row r="115" spans="1:14" ht="35.25" customHeight="1">
      <c r="A115" s="5" t="s">
        <v>7</v>
      </c>
      <c r="B115" s="6">
        <v>2212.34592383</v>
      </c>
      <c r="C115" s="6">
        <v>2353.0423389400003</v>
      </c>
      <c r="D115" s="4">
        <f t="shared" si="36"/>
        <v>6.359602881019044</v>
      </c>
      <c r="E115" s="6">
        <v>2726.8026646099997</v>
      </c>
      <c r="F115" s="4">
        <f t="shared" si="37"/>
        <v>15.884130917864029</v>
      </c>
      <c r="G115" s="6">
        <v>2790.77068877</v>
      </c>
      <c r="H115" s="4">
        <f t="shared" si="38"/>
        <v>2.3458985496168783</v>
      </c>
      <c r="I115" s="6">
        <v>2834.3106827199995</v>
      </c>
      <c r="J115" s="4">
        <f t="shared" si="39"/>
        <v>1.5601422977962092</v>
      </c>
      <c r="K115" s="6">
        <v>2731.9302435299996</v>
      </c>
      <c r="L115" s="4">
        <f t="shared" si="40"/>
        <v>-3.612181255011484</v>
      </c>
      <c r="M115" s="6">
        <v>2841.8077358460005</v>
      </c>
      <c r="N115" s="4">
        <f t="shared" si="41"/>
        <v>4.0219728368329495</v>
      </c>
    </row>
    <row r="116" spans="1:14" ht="35.25" customHeight="1">
      <c r="A116" s="5" t="s">
        <v>8</v>
      </c>
      <c r="B116" s="6">
        <v>240.11366206000002</v>
      </c>
      <c r="C116" s="6">
        <v>204.35797734</v>
      </c>
      <c r="D116" s="4">
        <f t="shared" si="36"/>
        <v>-14.89114963856798</v>
      </c>
      <c r="E116" s="6">
        <v>193.87192141999998</v>
      </c>
      <c r="F116" s="4">
        <f t="shared" si="37"/>
        <v>-5.131219273399769</v>
      </c>
      <c r="G116" s="6">
        <v>179.36747233</v>
      </c>
      <c r="H116" s="4">
        <f t="shared" si="38"/>
        <v>-7.481459400496606</v>
      </c>
      <c r="I116" s="6">
        <v>233.58764298</v>
      </c>
      <c r="J116" s="4">
        <f t="shared" si="39"/>
        <v>30.22854141036554</v>
      </c>
      <c r="K116" s="6">
        <v>255.66229377496092</v>
      </c>
      <c r="L116" s="4">
        <f t="shared" si="40"/>
        <v>9.450264797119843</v>
      </c>
      <c r="M116" s="6">
        <v>189.4896439090909</v>
      </c>
      <c r="N116" s="4">
        <f t="shared" si="41"/>
        <v>-25.882835082484444</v>
      </c>
    </row>
    <row r="117" spans="1:14" ht="30" customHeight="1">
      <c r="A117" s="5" t="s">
        <v>314</v>
      </c>
      <c r="B117" s="6">
        <v>0</v>
      </c>
      <c r="C117" s="6">
        <v>0</v>
      </c>
      <c r="D117" s="4" t="e">
        <f t="shared" si="36"/>
        <v>#DIV/0!</v>
      </c>
      <c r="E117" s="6">
        <v>0</v>
      </c>
      <c r="F117" s="4" t="e">
        <f t="shared" si="37"/>
        <v>#DIV/0!</v>
      </c>
      <c r="G117" s="6">
        <v>0</v>
      </c>
      <c r="H117" s="4" t="e">
        <f t="shared" si="38"/>
        <v>#DIV/0!</v>
      </c>
      <c r="I117" s="6">
        <v>0</v>
      </c>
      <c r="J117" s="4" t="e">
        <f t="shared" si="39"/>
        <v>#DIV/0!</v>
      </c>
      <c r="K117" s="6">
        <v>0</v>
      </c>
      <c r="L117" s="4" t="e">
        <f t="shared" si="40"/>
        <v>#DIV/0!</v>
      </c>
      <c r="M117" s="6">
        <v>0</v>
      </c>
      <c r="N117" s="4" t="e">
        <f t="shared" si="41"/>
        <v>#DIV/0!</v>
      </c>
    </row>
    <row r="118" spans="1:14" ht="35.25" customHeight="1">
      <c r="A118" s="5" t="s">
        <v>9</v>
      </c>
      <c r="B118" s="6">
        <v>0</v>
      </c>
      <c r="C118" s="6">
        <v>0</v>
      </c>
      <c r="D118" s="4" t="e">
        <f t="shared" si="36"/>
        <v>#DIV/0!</v>
      </c>
      <c r="E118" s="6">
        <v>0</v>
      </c>
      <c r="F118" s="4" t="e">
        <f t="shared" si="37"/>
        <v>#DIV/0!</v>
      </c>
      <c r="G118" s="6">
        <v>0</v>
      </c>
      <c r="H118" s="4" t="e">
        <f t="shared" si="38"/>
        <v>#DIV/0!</v>
      </c>
      <c r="I118" s="6">
        <v>0</v>
      </c>
      <c r="J118" s="4" t="e">
        <f t="shared" si="39"/>
        <v>#DIV/0!</v>
      </c>
      <c r="K118" s="6">
        <v>0</v>
      </c>
      <c r="L118" s="4" t="e">
        <f t="shared" si="40"/>
        <v>#DIV/0!</v>
      </c>
      <c r="M118" s="6">
        <v>0</v>
      </c>
      <c r="N118" s="4" t="e">
        <f t="shared" si="41"/>
        <v>#DIV/0!</v>
      </c>
    </row>
    <row r="119" spans="1:14" ht="35.25" customHeight="1">
      <c r="A119" s="5" t="s">
        <v>10</v>
      </c>
      <c r="B119" s="79">
        <v>44.68390174000001</v>
      </c>
      <c r="C119" s="6">
        <v>47.91656698999999</v>
      </c>
      <c r="D119" s="4">
        <f t="shared" si="36"/>
        <v>7.234518750868557</v>
      </c>
      <c r="E119" s="6">
        <v>51.667061579999995</v>
      </c>
      <c r="F119" s="4">
        <f t="shared" si="37"/>
        <v>7.827135426423008</v>
      </c>
      <c r="G119" s="6">
        <v>54.64162366000001</v>
      </c>
      <c r="H119" s="4">
        <f t="shared" si="38"/>
        <v>5.7571729241738945</v>
      </c>
      <c r="I119" s="6">
        <v>56.65861215</v>
      </c>
      <c r="J119" s="4">
        <f t="shared" si="39"/>
        <v>3.6913040918228</v>
      </c>
      <c r="K119" s="6">
        <v>63.8267827495032</v>
      </c>
      <c r="L119" s="4">
        <f t="shared" si="40"/>
        <v>12.65151108983385</v>
      </c>
      <c r="M119" s="6">
        <v>58.716226400000004</v>
      </c>
      <c r="N119" s="4">
        <f t="shared" si="41"/>
        <v>-8.006915168449371</v>
      </c>
    </row>
    <row r="120" spans="1:14" ht="35.25" customHeight="1">
      <c r="A120" s="5" t="s">
        <v>11</v>
      </c>
      <c r="B120" s="6">
        <v>1.9051063899999998</v>
      </c>
      <c r="C120" s="6">
        <v>2.0770090399999996</v>
      </c>
      <c r="D120" s="4">
        <f t="shared" si="36"/>
        <v>9.023257226070184</v>
      </c>
      <c r="E120" s="6">
        <v>2.3348000000000004</v>
      </c>
      <c r="F120" s="4">
        <f t="shared" si="37"/>
        <v>12.411643620000847</v>
      </c>
      <c r="G120" s="6">
        <v>2.71070328</v>
      </c>
      <c r="H120" s="4">
        <f t="shared" si="38"/>
        <v>16.100020558506067</v>
      </c>
      <c r="I120" s="6">
        <v>2.6975014999999996</v>
      </c>
      <c r="J120" s="4">
        <f t="shared" si="39"/>
        <v>-0.48702416444490404</v>
      </c>
      <c r="K120" s="6">
        <v>2.8939044999999997</v>
      </c>
      <c r="L120" s="4">
        <f t="shared" si="40"/>
        <v>7.2809227353534425</v>
      </c>
      <c r="M120" s="6">
        <v>2.3644035</v>
      </c>
      <c r="N120" s="4">
        <f t="shared" si="41"/>
        <v>-18.297113812843506</v>
      </c>
    </row>
    <row r="121" spans="1:14" ht="35.25" customHeight="1">
      <c r="A121" s="7" t="s">
        <v>3</v>
      </c>
      <c r="B121" s="6">
        <f>SUM(B112:B120)</f>
        <v>7020.5647007299995</v>
      </c>
      <c r="C121" s="6">
        <f>SUM(C112:C120)</f>
        <v>6752.1961893</v>
      </c>
      <c r="D121" s="4">
        <f t="shared" si="36"/>
        <v>-3.8226057713291164</v>
      </c>
      <c r="E121" s="6">
        <f>SUM(E112:E120)</f>
        <v>7349.6666961500005</v>
      </c>
      <c r="F121" s="4">
        <f t="shared" si="37"/>
        <v>8.848535944450104</v>
      </c>
      <c r="G121" s="6">
        <f>SUM(G112:G120)</f>
        <v>7911.105842659999</v>
      </c>
      <c r="H121" s="4">
        <f t="shared" si="38"/>
        <v>7.638974251772524</v>
      </c>
      <c r="I121" s="6">
        <f>SUM(I112:I120)</f>
        <v>7886.59159276</v>
      </c>
      <c r="J121" s="4">
        <f t="shared" si="39"/>
        <v>-0.3098713427370457</v>
      </c>
      <c r="K121" s="6">
        <f>SUM(K112:K120)</f>
        <v>7907.104790617367</v>
      </c>
      <c r="L121" s="4">
        <f t="shared" si="40"/>
        <v>0.2601021951764135</v>
      </c>
      <c r="M121" s="6">
        <f>SUM(M112:M120)</f>
        <v>7078.08750079509</v>
      </c>
      <c r="N121" s="4">
        <f t="shared" si="41"/>
        <v>-10.484460643622628</v>
      </c>
    </row>
    <row r="122" spans="1:14" ht="35.25" customHeight="1">
      <c r="A122" s="8"/>
      <c r="B122" s="9"/>
      <c r="C122" s="9"/>
      <c r="D122" s="10"/>
      <c r="E122" s="9"/>
      <c r="F122" s="10"/>
      <c r="G122" s="9"/>
      <c r="H122" s="10"/>
      <c r="I122" s="9"/>
      <c r="J122" s="10"/>
      <c r="K122" s="9"/>
      <c r="L122" s="10"/>
      <c r="M122" s="9"/>
      <c r="N122" s="10"/>
    </row>
    <row r="123" spans="1:14" ht="35.25" customHeight="1">
      <c r="A123" s="8"/>
      <c r="B123" s="9"/>
      <c r="C123" s="9"/>
      <c r="D123" s="10"/>
      <c r="E123" s="9"/>
      <c r="F123" s="10"/>
      <c r="G123" s="9"/>
      <c r="H123" s="10"/>
      <c r="I123" s="9"/>
      <c r="J123" s="10"/>
      <c r="K123" s="9"/>
      <c r="L123" s="10"/>
      <c r="M123" s="9"/>
      <c r="N123" s="10"/>
    </row>
    <row r="124" spans="1:14" ht="35.25" customHeight="1">
      <c r="A124" s="244" t="s">
        <v>316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</row>
    <row r="125" spans="1:14" ht="35.25" customHeight="1">
      <c r="A125" s="244" t="s">
        <v>318</v>
      </c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</row>
    <row r="126" spans="1:14" ht="35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35.25" customHeight="1">
      <c r="A127" s="1"/>
      <c r="B127" s="1"/>
      <c r="C127" s="1"/>
      <c r="D127" s="1" t="s">
        <v>59</v>
      </c>
      <c r="E127" s="1"/>
      <c r="F127" s="117" t="s">
        <v>59</v>
      </c>
      <c r="G127" s="1"/>
      <c r="H127" s="117" t="s">
        <v>59</v>
      </c>
      <c r="I127" s="1"/>
      <c r="J127" s="117" t="s">
        <v>59</v>
      </c>
      <c r="K127" s="1"/>
      <c r="L127" s="117" t="s">
        <v>59</v>
      </c>
      <c r="M127" s="1"/>
      <c r="N127" s="117" t="s">
        <v>0</v>
      </c>
    </row>
    <row r="128" spans="1:14" ht="35.25" customHeight="1">
      <c r="A128" s="3" t="s">
        <v>1</v>
      </c>
      <c r="B128" s="3">
        <v>2557</v>
      </c>
      <c r="C128" s="3">
        <v>2558</v>
      </c>
      <c r="D128" s="4" t="s">
        <v>2</v>
      </c>
      <c r="E128" s="3">
        <v>2559</v>
      </c>
      <c r="F128" s="4" t="s">
        <v>2</v>
      </c>
      <c r="G128" s="3">
        <v>2560</v>
      </c>
      <c r="H128" s="4" t="s">
        <v>2</v>
      </c>
      <c r="I128" s="3">
        <v>2561</v>
      </c>
      <c r="J128" s="4" t="s">
        <v>2</v>
      </c>
      <c r="K128" s="3">
        <v>2562</v>
      </c>
      <c r="L128" s="4" t="s">
        <v>2</v>
      </c>
      <c r="M128" s="3">
        <v>2563</v>
      </c>
      <c r="N128" s="4" t="s">
        <v>2</v>
      </c>
    </row>
    <row r="129" spans="1:14" ht="35.25" customHeight="1">
      <c r="A129" s="5" t="s">
        <v>4</v>
      </c>
      <c r="B129" s="6">
        <v>244.22211734</v>
      </c>
      <c r="C129" s="6">
        <v>250.02555679999998</v>
      </c>
      <c r="D129" s="4">
        <f aca="true" t="shared" si="42" ref="D129:D138">(C129-B129)/B129*100</f>
        <v>2.376295612866446</v>
      </c>
      <c r="E129" s="6">
        <v>260.53959973</v>
      </c>
      <c r="F129" s="4">
        <f aca="true" t="shared" si="43" ref="F129:F138">(E129-C129)/C129*100</f>
        <v>4.205187287478144</v>
      </c>
      <c r="G129" s="6">
        <v>255.30895099000003</v>
      </c>
      <c r="H129" s="4">
        <f aca="true" t="shared" si="44" ref="H129:H138">(G129-E129)/E129*100</f>
        <v>-2.0076213924564903</v>
      </c>
      <c r="I129" s="6">
        <v>246.08326187</v>
      </c>
      <c r="J129" s="4">
        <f aca="true" t="shared" si="45" ref="J129:J138">(I129-G129)/G129*100</f>
        <v>-3.613539237157956</v>
      </c>
      <c r="K129" s="6">
        <v>211.9855527601892</v>
      </c>
      <c r="L129" s="4">
        <f aca="true" t="shared" si="46" ref="L129:L138">(K129-I129)/I129*100</f>
        <v>-13.856167563246876</v>
      </c>
      <c r="M129" s="6">
        <v>236.95472383999999</v>
      </c>
      <c r="N129" s="4">
        <f aca="true" t="shared" si="47" ref="N129:N138">(M129-K129)/K129*100</f>
        <v>11.778713574909238</v>
      </c>
    </row>
    <row r="130" spans="1:14" ht="35.25" customHeight="1">
      <c r="A130" s="5" t="s">
        <v>5</v>
      </c>
      <c r="B130" s="6">
        <v>316.70415213</v>
      </c>
      <c r="C130" s="6">
        <v>315.00925771</v>
      </c>
      <c r="D130" s="4">
        <f t="shared" si="42"/>
        <v>-0.5351664664327827</v>
      </c>
      <c r="E130" s="6">
        <v>243.81901435</v>
      </c>
      <c r="F130" s="4">
        <f t="shared" si="43"/>
        <v>-22.599413070436896</v>
      </c>
      <c r="G130" s="6">
        <v>277.29563728999995</v>
      </c>
      <c r="H130" s="4">
        <f t="shared" si="44"/>
        <v>13.730111668790748</v>
      </c>
      <c r="I130" s="6">
        <v>324.32187172</v>
      </c>
      <c r="J130" s="4">
        <f t="shared" si="45"/>
        <v>16.958880020466857</v>
      </c>
      <c r="K130" s="6">
        <v>360.23997737</v>
      </c>
      <c r="L130" s="4">
        <f t="shared" si="46"/>
        <v>11.07483299214848</v>
      </c>
      <c r="M130" s="6">
        <v>326.70599272</v>
      </c>
      <c r="N130" s="4">
        <f t="shared" si="47"/>
        <v>-9.308790460964723</v>
      </c>
    </row>
    <row r="131" spans="1:14" ht="35.25" customHeight="1">
      <c r="A131" s="5" t="s">
        <v>6</v>
      </c>
      <c r="B131" s="6">
        <v>0</v>
      </c>
      <c r="C131" s="6">
        <v>0</v>
      </c>
      <c r="D131" s="4" t="e">
        <f t="shared" si="42"/>
        <v>#DIV/0!</v>
      </c>
      <c r="E131" s="6">
        <v>0.00480466</v>
      </c>
      <c r="F131" s="4" t="e">
        <f t="shared" si="43"/>
        <v>#DIV/0!</v>
      </c>
      <c r="G131" s="6">
        <v>0</v>
      </c>
      <c r="H131" s="4">
        <f t="shared" si="44"/>
        <v>-100</v>
      </c>
      <c r="I131" s="6">
        <v>0</v>
      </c>
      <c r="J131" s="4" t="e">
        <f t="shared" si="45"/>
        <v>#DIV/0!</v>
      </c>
      <c r="K131" s="6">
        <v>0</v>
      </c>
      <c r="L131" s="4" t="e">
        <f t="shared" si="46"/>
        <v>#DIV/0!</v>
      </c>
      <c r="M131" s="6">
        <v>0</v>
      </c>
      <c r="N131" s="4" t="e">
        <f t="shared" si="47"/>
        <v>#DIV/0!</v>
      </c>
    </row>
    <row r="132" spans="1:14" ht="35.25" customHeight="1">
      <c r="A132" s="5" t="s">
        <v>7</v>
      </c>
      <c r="B132" s="6">
        <v>557.03681708</v>
      </c>
      <c r="C132" s="6">
        <v>693.8184191699999</v>
      </c>
      <c r="D132" s="4">
        <f t="shared" si="42"/>
        <v>24.55521751811886</v>
      </c>
      <c r="E132" s="6">
        <v>720.41560365</v>
      </c>
      <c r="F132" s="4">
        <f t="shared" si="43"/>
        <v>3.8334503301047795</v>
      </c>
      <c r="G132" s="6">
        <v>834.92401081</v>
      </c>
      <c r="H132" s="4">
        <f t="shared" si="44"/>
        <v>15.894770543536389</v>
      </c>
      <c r="I132" s="6">
        <v>900.2040018199999</v>
      </c>
      <c r="J132" s="4">
        <f t="shared" si="45"/>
        <v>7.818674533825972</v>
      </c>
      <c r="K132" s="6">
        <v>927.3970044533332</v>
      </c>
      <c r="L132" s="4">
        <f t="shared" si="46"/>
        <v>3.020760025322648</v>
      </c>
      <c r="M132" s="6">
        <v>912.860051472</v>
      </c>
      <c r="N132" s="4">
        <f t="shared" si="47"/>
        <v>-1.5675005322992426</v>
      </c>
    </row>
    <row r="133" spans="1:14" ht="35.25" customHeight="1">
      <c r="A133" s="5" t="s">
        <v>8</v>
      </c>
      <c r="B133" s="6">
        <v>63.20627734000001</v>
      </c>
      <c r="C133" s="6">
        <v>88.23280590000002</v>
      </c>
      <c r="D133" s="4">
        <f t="shared" si="42"/>
        <v>39.59500482108287</v>
      </c>
      <c r="E133" s="6">
        <v>71.79868632</v>
      </c>
      <c r="F133" s="4">
        <f t="shared" si="43"/>
        <v>-18.625860769548545</v>
      </c>
      <c r="G133" s="6">
        <v>71.90265876000001</v>
      </c>
      <c r="H133" s="4">
        <f t="shared" si="44"/>
        <v>0.14481106177432193</v>
      </c>
      <c r="I133" s="6">
        <v>80.88188080999998</v>
      </c>
      <c r="J133" s="4">
        <f t="shared" si="45"/>
        <v>12.488025067294432</v>
      </c>
      <c r="K133" s="6">
        <v>96.6623989476387</v>
      </c>
      <c r="L133" s="4">
        <f t="shared" si="46"/>
        <v>19.51057267660332</v>
      </c>
      <c r="M133" s="6">
        <v>57.349578018181845</v>
      </c>
      <c r="N133" s="4">
        <f t="shared" si="47"/>
        <v>-40.67023098687248</v>
      </c>
    </row>
    <row r="134" spans="1:14" ht="30" customHeight="1">
      <c r="A134" s="5" t="s">
        <v>314</v>
      </c>
      <c r="B134" s="6">
        <v>0</v>
      </c>
      <c r="C134" s="6">
        <v>0</v>
      </c>
      <c r="D134" s="4" t="e">
        <f t="shared" si="42"/>
        <v>#DIV/0!</v>
      </c>
      <c r="E134" s="6">
        <v>0</v>
      </c>
      <c r="F134" s="4" t="e">
        <f t="shared" si="43"/>
        <v>#DIV/0!</v>
      </c>
      <c r="G134" s="6">
        <v>0</v>
      </c>
      <c r="H134" s="4" t="e">
        <f t="shared" si="44"/>
        <v>#DIV/0!</v>
      </c>
      <c r="I134" s="6">
        <v>0</v>
      </c>
      <c r="J134" s="4" t="e">
        <f t="shared" si="45"/>
        <v>#DIV/0!</v>
      </c>
      <c r="K134" s="6">
        <v>0</v>
      </c>
      <c r="L134" s="4" t="e">
        <f t="shared" si="46"/>
        <v>#DIV/0!</v>
      </c>
      <c r="M134" s="6">
        <v>0</v>
      </c>
      <c r="N134" s="4" t="e">
        <f t="shared" si="47"/>
        <v>#DIV/0!</v>
      </c>
    </row>
    <row r="135" spans="1:14" ht="35.25" customHeight="1">
      <c r="A135" s="5" t="s">
        <v>9</v>
      </c>
      <c r="B135" s="6">
        <v>0</v>
      </c>
      <c r="C135" s="6">
        <v>0</v>
      </c>
      <c r="D135" s="4" t="e">
        <f t="shared" si="42"/>
        <v>#DIV/0!</v>
      </c>
      <c r="E135" s="6">
        <v>0</v>
      </c>
      <c r="F135" s="4" t="e">
        <f t="shared" si="43"/>
        <v>#DIV/0!</v>
      </c>
      <c r="G135" s="6">
        <v>0</v>
      </c>
      <c r="H135" s="4" t="e">
        <f t="shared" si="44"/>
        <v>#DIV/0!</v>
      </c>
      <c r="I135" s="6">
        <v>0</v>
      </c>
      <c r="J135" s="4" t="e">
        <f t="shared" si="45"/>
        <v>#DIV/0!</v>
      </c>
      <c r="K135" s="6">
        <v>0</v>
      </c>
      <c r="L135" s="4" t="e">
        <f t="shared" si="46"/>
        <v>#DIV/0!</v>
      </c>
      <c r="M135" s="6">
        <v>0</v>
      </c>
      <c r="N135" s="4" t="e">
        <f t="shared" si="47"/>
        <v>#DIV/0!</v>
      </c>
    </row>
    <row r="136" spans="1:14" ht="35.25" customHeight="1">
      <c r="A136" s="5" t="s">
        <v>10</v>
      </c>
      <c r="B136" s="6">
        <v>40.74959552</v>
      </c>
      <c r="C136" s="6">
        <v>40.089511859999995</v>
      </c>
      <c r="D136" s="4">
        <f t="shared" si="42"/>
        <v>-1.6198532809387873</v>
      </c>
      <c r="E136" s="6">
        <v>40.602404119999996</v>
      </c>
      <c r="F136" s="4">
        <f t="shared" si="43"/>
        <v>1.279367685471242</v>
      </c>
      <c r="G136" s="6">
        <v>40.32985539</v>
      </c>
      <c r="H136" s="4">
        <f t="shared" si="44"/>
        <v>-0.6712625419777654</v>
      </c>
      <c r="I136" s="6">
        <v>43.979122739999994</v>
      </c>
      <c r="J136" s="4">
        <f t="shared" si="45"/>
        <v>9.048550545769748</v>
      </c>
      <c r="K136" s="6">
        <v>39.31355950692454</v>
      </c>
      <c r="L136" s="4">
        <f t="shared" si="46"/>
        <v>-10.608586398273058</v>
      </c>
      <c r="M136" s="6">
        <v>35.61737941</v>
      </c>
      <c r="N136" s="4">
        <f t="shared" si="47"/>
        <v>-9.401794554556965</v>
      </c>
    </row>
    <row r="137" spans="1:14" ht="35.25" customHeight="1">
      <c r="A137" s="5" t="s">
        <v>11</v>
      </c>
      <c r="B137" s="6">
        <v>1.384102</v>
      </c>
      <c r="C137" s="6">
        <v>1.6501423800000004</v>
      </c>
      <c r="D137" s="4">
        <f t="shared" si="42"/>
        <v>19.22115422129297</v>
      </c>
      <c r="E137" s="6">
        <v>1.8738005000000002</v>
      </c>
      <c r="F137" s="4">
        <f t="shared" si="43"/>
        <v>13.55386800016613</v>
      </c>
      <c r="G137" s="6">
        <v>1.9199344999999997</v>
      </c>
      <c r="H137" s="4">
        <f t="shared" si="44"/>
        <v>2.4620550586895162</v>
      </c>
      <c r="I137" s="6">
        <v>1.8337400000000001</v>
      </c>
      <c r="J137" s="4">
        <f t="shared" si="45"/>
        <v>-4.489450030717169</v>
      </c>
      <c r="K137" s="6">
        <v>1.9820220000000002</v>
      </c>
      <c r="L137" s="4">
        <f t="shared" si="46"/>
        <v>8.086315399129647</v>
      </c>
      <c r="M137" s="6">
        <v>1.4075575000000002</v>
      </c>
      <c r="N137" s="4">
        <f t="shared" si="47"/>
        <v>-28.98376001880907</v>
      </c>
    </row>
    <row r="138" spans="1:14" ht="35.25" customHeight="1">
      <c r="A138" s="7" t="s">
        <v>3</v>
      </c>
      <c r="B138" s="6">
        <f>SUM(B129:B137)</f>
        <v>1223.30306141</v>
      </c>
      <c r="C138" s="6">
        <f>SUM(C129:C137)</f>
        <v>1388.82569382</v>
      </c>
      <c r="D138" s="4">
        <f t="shared" si="42"/>
        <v>13.530795240487317</v>
      </c>
      <c r="E138" s="6">
        <f>SUM(E129:E137)</f>
        <v>1339.0539133300001</v>
      </c>
      <c r="F138" s="4">
        <f t="shared" si="43"/>
        <v>-3.583731256663413</v>
      </c>
      <c r="G138" s="6">
        <f>SUM(G129:G137)</f>
        <v>1481.6810477399997</v>
      </c>
      <c r="H138" s="4">
        <f t="shared" si="44"/>
        <v>10.651336215082639</v>
      </c>
      <c r="I138" s="6">
        <f>SUM(I129:I137)</f>
        <v>1597.30387896</v>
      </c>
      <c r="J138" s="4">
        <f t="shared" si="45"/>
        <v>7.803489920881367</v>
      </c>
      <c r="K138" s="6">
        <f>SUM(K129:K137)</f>
        <v>1637.5805150380854</v>
      </c>
      <c r="L138" s="4">
        <f t="shared" si="46"/>
        <v>2.5215387384089625</v>
      </c>
      <c r="M138" s="6">
        <f>SUM(M129:M137)</f>
        <v>1570.8952829601817</v>
      </c>
      <c r="N138" s="4">
        <f t="shared" si="47"/>
        <v>-4.072180357883217</v>
      </c>
    </row>
    <row r="139" ht="35.25" customHeight="1">
      <c r="A139" s="1"/>
    </row>
    <row r="140" ht="35.25" customHeight="1">
      <c r="A140" s="1"/>
    </row>
    <row r="141" ht="35.25" customHeight="1">
      <c r="A141" s="1"/>
    </row>
    <row r="142" spans="1:14" ht="35.25" customHeight="1">
      <c r="A142" s="246" t="s">
        <v>138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</row>
    <row r="143" spans="1:14" ht="35.25" customHeight="1">
      <c r="A143" s="244" t="s">
        <v>318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</row>
    <row r="144" spans="1:14" ht="35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35.25" customHeight="1">
      <c r="A145" s="1"/>
      <c r="B145" s="1"/>
      <c r="C145" s="1"/>
      <c r="D145" s="1" t="s">
        <v>59</v>
      </c>
      <c r="E145" s="1"/>
      <c r="F145" s="117" t="s">
        <v>59</v>
      </c>
      <c r="G145" s="1"/>
      <c r="H145" s="117" t="s">
        <v>59</v>
      </c>
      <c r="I145" s="1"/>
      <c r="J145" s="117" t="s">
        <v>59</v>
      </c>
      <c r="K145" s="1"/>
      <c r="L145" s="117" t="s">
        <v>59</v>
      </c>
      <c r="M145" s="1"/>
      <c r="N145" s="117" t="s">
        <v>0</v>
      </c>
    </row>
    <row r="146" spans="1:14" ht="35.25" customHeight="1">
      <c r="A146" s="3" t="s">
        <v>1</v>
      </c>
      <c r="B146" s="3">
        <v>2557</v>
      </c>
      <c r="C146" s="3">
        <v>2558</v>
      </c>
      <c r="D146" s="4" t="s">
        <v>2</v>
      </c>
      <c r="E146" s="3">
        <v>2559</v>
      </c>
      <c r="F146" s="4" t="s">
        <v>2</v>
      </c>
      <c r="G146" s="3">
        <v>2560</v>
      </c>
      <c r="H146" s="4" t="s">
        <v>2</v>
      </c>
      <c r="I146" s="3">
        <v>2561</v>
      </c>
      <c r="J146" s="4" t="s">
        <v>2</v>
      </c>
      <c r="K146" s="3">
        <v>2562</v>
      </c>
      <c r="L146" s="4" t="s">
        <v>2</v>
      </c>
      <c r="M146" s="3">
        <v>2563</v>
      </c>
      <c r="N146" s="4" t="s">
        <v>2</v>
      </c>
    </row>
    <row r="147" spans="1:14" ht="35.25" customHeight="1">
      <c r="A147" s="5" t="s">
        <v>4</v>
      </c>
      <c r="B147" s="6">
        <v>6591.4711646999995</v>
      </c>
      <c r="C147" s="6">
        <v>7205.18434622</v>
      </c>
      <c r="D147" s="4">
        <f aca="true" t="shared" si="48" ref="D147:D156">(C147-B147)/B147*100</f>
        <v>9.310716320913059</v>
      </c>
      <c r="E147" s="6">
        <v>7819.199273449999</v>
      </c>
      <c r="F147" s="4">
        <f aca="true" t="shared" si="49" ref="F147:F156">(E147-C147)/C147*100</f>
        <v>8.521848959383316</v>
      </c>
      <c r="G147" s="6">
        <v>7722.462145240001</v>
      </c>
      <c r="H147" s="4">
        <f aca="true" t="shared" si="50" ref="H147:H156">(G147-E147)/E147*100</f>
        <v>-1.237174355416011</v>
      </c>
      <c r="I147" s="6">
        <v>7514.071371260001</v>
      </c>
      <c r="J147" s="4">
        <f aca="true" t="shared" si="51" ref="J147:J156">(I147-G147)/G147*100</f>
        <v>-2.6985017221281997</v>
      </c>
      <c r="K147" s="6">
        <v>7921.573808031301</v>
      </c>
      <c r="L147" s="4">
        <f aca="true" t="shared" si="52" ref="L147:L156">(K147-I147)/I147*100</f>
        <v>5.423190925893057</v>
      </c>
      <c r="M147" s="6">
        <v>7760.005432979999</v>
      </c>
      <c r="N147" s="4">
        <f aca="true" t="shared" si="53" ref="N147:N156">(M147-K147)/K147*100</f>
        <v>-2.0395994402967785</v>
      </c>
    </row>
    <row r="148" spans="1:14" ht="35.25" customHeight="1">
      <c r="A148" s="5" t="s">
        <v>5</v>
      </c>
      <c r="B148" s="6">
        <v>16356.669216319999</v>
      </c>
      <c r="C148" s="6">
        <v>17239.56573654</v>
      </c>
      <c r="D148" s="4">
        <f t="shared" si="48"/>
        <v>5.3977769467825665</v>
      </c>
      <c r="E148" s="6">
        <v>20942.00185202</v>
      </c>
      <c r="F148" s="4">
        <f t="shared" si="49"/>
        <v>21.47638851269047</v>
      </c>
      <c r="G148" s="6">
        <v>22332.51652764</v>
      </c>
      <c r="H148" s="4">
        <f t="shared" si="50"/>
        <v>6.639836465709588</v>
      </c>
      <c r="I148" s="6">
        <v>24728.9900843</v>
      </c>
      <c r="J148" s="4">
        <f t="shared" si="51"/>
        <v>10.730871076235347</v>
      </c>
      <c r="K148" s="6">
        <v>21887.086678469997</v>
      </c>
      <c r="L148" s="4">
        <f t="shared" si="52"/>
        <v>-11.492193559632168</v>
      </c>
      <c r="M148" s="6">
        <v>20081.4347053</v>
      </c>
      <c r="N148" s="4">
        <f t="shared" si="53"/>
        <v>-8.249850698248444</v>
      </c>
    </row>
    <row r="149" spans="1:14" ht="35.25" customHeight="1">
      <c r="A149" s="5" t="s">
        <v>6</v>
      </c>
      <c r="B149" s="6">
        <v>0</v>
      </c>
      <c r="C149" s="6">
        <v>0</v>
      </c>
      <c r="D149" s="4" t="e">
        <f t="shared" si="48"/>
        <v>#DIV/0!</v>
      </c>
      <c r="E149" s="6">
        <v>5.0190000000000006E-05</v>
      </c>
      <c r="F149" s="4" t="e">
        <f t="shared" si="49"/>
        <v>#DIV/0!</v>
      </c>
      <c r="G149" s="6">
        <v>0</v>
      </c>
      <c r="H149" s="4">
        <f t="shared" si="50"/>
        <v>-100</v>
      </c>
      <c r="I149" s="6">
        <v>0</v>
      </c>
      <c r="J149" s="4" t="e">
        <f t="shared" si="51"/>
        <v>#DIV/0!</v>
      </c>
      <c r="K149" s="6">
        <v>0</v>
      </c>
      <c r="L149" s="4" t="e">
        <f t="shared" si="52"/>
        <v>#DIV/0!</v>
      </c>
      <c r="M149" s="6">
        <v>0</v>
      </c>
      <c r="N149" s="4" t="e">
        <f t="shared" si="53"/>
        <v>#DIV/0!</v>
      </c>
    </row>
    <row r="150" spans="1:14" ht="35.25" customHeight="1">
      <c r="A150" s="5" t="s">
        <v>7</v>
      </c>
      <c r="B150" s="6">
        <v>68082.35235758</v>
      </c>
      <c r="C150" s="6">
        <v>53848.00780633999</v>
      </c>
      <c r="D150" s="4">
        <f t="shared" si="48"/>
        <v>-20.907539264329227</v>
      </c>
      <c r="E150" s="6">
        <v>47425.16631864999</v>
      </c>
      <c r="F150" s="4">
        <f t="shared" si="49"/>
        <v>-11.927723511683531</v>
      </c>
      <c r="G150" s="6">
        <v>55689.413610840005</v>
      </c>
      <c r="H150" s="4">
        <f t="shared" si="50"/>
        <v>17.425868866041462</v>
      </c>
      <c r="I150" s="6">
        <v>67506.70511454999</v>
      </c>
      <c r="J150" s="4">
        <f t="shared" si="51"/>
        <v>21.21999629281378</v>
      </c>
      <c r="K150" s="6">
        <v>67002.73336871</v>
      </c>
      <c r="L150" s="4">
        <f t="shared" si="52"/>
        <v>-0.7465506500203336</v>
      </c>
      <c r="M150" s="6">
        <v>49050.75221052801</v>
      </c>
      <c r="N150" s="4">
        <f t="shared" si="53"/>
        <v>-26.792908670447606</v>
      </c>
    </row>
    <row r="151" spans="1:14" ht="35.25" customHeight="1">
      <c r="A151" s="5" t="s">
        <v>8</v>
      </c>
      <c r="B151" s="6">
        <v>928.5379326800002</v>
      </c>
      <c r="C151" s="6">
        <v>1075.5367539600002</v>
      </c>
      <c r="D151" s="4">
        <f t="shared" si="48"/>
        <v>15.831213363111992</v>
      </c>
      <c r="E151" s="6">
        <v>973.88432527</v>
      </c>
      <c r="F151" s="4">
        <f t="shared" si="49"/>
        <v>-9.451320776879811</v>
      </c>
      <c r="G151" s="6">
        <v>925.15815043</v>
      </c>
      <c r="H151" s="4">
        <f t="shared" si="50"/>
        <v>-5.003281557744668</v>
      </c>
      <c r="I151" s="6">
        <v>1267.8641302199997</v>
      </c>
      <c r="J151" s="4">
        <f t="shared" si="51"/>
        <v>37.04296174991432</v>
      </c>
      <c r="K151" s="6">
        <v>1010.1927359599999</v>
      </c>
      <c r="L151" s="4">
        <f t="shared" si="52"/>
        <v>-20.32326557067977</v>
      </c>
      <c r="M151" s="6">
        <v>1063.7845815090905</v>
      </c>
      <c r="N151" s="4">
        <f t="shared" si="53"/>
        <v>5.305110959658749</v>
      </c>
    </row>
    <row r="152" spans="1:14" ht="30" customHeight="1">
      <c r="A152" s="5" t="s">
        <v>314</v>
      </c>
      <c r="B152" s="6">
        <v>0</v>
      </c>
      <c r="C152" s="6">
        <v>0</v>
      </c>
      <c r="D152" s="4" t="e">
        <f t="shared" si="48"/>
        <v>#DIV/0!</v>
      </c>
      <c r="E152" s="6">
        <v>0</v>
      </c>
      <c r="F152" s="4" t="e">
        <f t="shared" si="49"/>
        <v>#DIV/0!</v>
      </c>
      <c r="G152" s="6">
        <v>0</v>
      </c>
      <c r="H152" s="4" t="e">
        <f t="shared" si="50"/>
        <v>#DIV/0!</v>
      </c>
      <c r="I152" s="6">
        <v>0</v>
      </c>
      <c r="J152" s="4" t="e">
        <f t="shared" si="51"/>
        <v>#DIV/0!</v>
      </c>
      <c r="K152" s="6">
        <v>0</v>
      </c>
      <c r="L152" s="4" t="e">
        <f t="shared" si="52"/>
        <v>#DIV/0!</v>
      </c>
      <c r="M152" s="6">
        <v>0</v>
      </c>
      <c r="N152" s="4" t="e">
        <f t="shared" si="53"/>
        <v>#DIV/0!</v>
      </c>
    </row>
    <row r="153" spans="1:14" ht="35.25" customHeight="1">
      <c r="A153" s="5" t="s">
        <v>9</v>
      </c>
      <c r="B153" s="6">
        <v>0</v>
      </c>
      <c r="C153" s="6">
        <v>0</v>
      </c>
      <c r="D153" s="4" t="e">
        <f t="shared" si="48"/>
        <v>#DIV/0!</v>
      </c>
      <c r="E153" s="6">
        <v>0</v>
      </c>
      <c r="F153" s="4" t="e">
        <f t="shared" si="49"/>
        <v>#DIV/0!</v>
      </c>
      <c r="G153" s="6">
        <v>0</v>
      </c>
      <c r="H153" s="4" t="e">
        <f t="shared" si="50"/>
        <v>#DIV/0!</v>
      </c>
      <c r="I153" s="6">
        <v>0</v>
      </c>
      <c r="J153" s="4" t="e">
        <f t="shared" si="51"/>
        <v>#DIV/0!</v>
      </c>
      <c r="K153" s="6">
        <v>0</v>
      </c>
      <c r="L153" s="4" t="e">
        <f t="shared" si="52"/>
        <v>#DIV/0!</v>
      </c>
      <c r="M153" s="6">
        <v>0</v>
      </c>
      <c r="N153" s="4" t="e">
        <f t="shared" si="53"/>
        <v>#DIV/0!</v>
      </c>
    </row>
    <row r="154" spans="1:14" ht="35.25" customHeight="1">
      <c r="A154" s="5" t="s">
        <v>10</v>
      </c>
      <c r="B154" s="6">
        <v>186.56049141</v>
      </c>
      <c r="C154" s="6">
        <v>206.54871965</v>
      </c>
      <c r="D154" s="4">
        <f t="shared" si="48"/>
        <v>10.714073536648396</v>
      </c>
      <c r="E154" s="6">
        <v>210.59944587000004</v>
      </c>
      <c r="F154" s="4">
        <f t="shared" si="49"/>
        <v>1.9611480656302531</v>
      </c>
      <c r="G154" s="6">
        <v>220.38022736000002</v>
      </c>
      <c r="H154" s="4">
        <f t="shared" si="50"/>
        <v>4.644257941702997</v>
      </c>
      <c r="I154" s="6">
        <v>245.46414632</v>
      </c>
      <c r="J154" s="4">
        <f t="shared" si="51"/>
        <v>11.382109575113732</v>
      </c>
      <c r="K154" s="6">
        <v>262.34437269034464</v>
      </c>
      <c r="L154" s="4">
        <f t="shared" si="52"/>
        <v>6.8768602760986095</v>
      </c>
      <c r="M154" s="6">
        <v>261.93222484999995</v>
      </c>
      <c r="N154" s="4">
        <f t="shared" si="53"/>
        <v>-0.1571018414148191</v>
      </c>
    </row>
    <row r="155" spans="1:14" ht="35.25" customHeight="1">
      <c r="A155" s="5" t="s">
        <v>11</v>
      </c>
      <c r="B155" s="6">
        <v>5.68661256</v>
      </c>
      <c r="C155" s="6">
        <v>5.78032537</v>
      </c>
      <c r="D155" s="4">
        <f t="shared" si="48"/>
        <v>1.6479548942578133</v>
      </c>
      <c r="E155" s="6">
        <v>6.6894025</v>
      </c>
      <c r="F155" s="4">
        <f t="shared" si="49"/>
        <v>15.727092712083785</v>
      </c>
      <c r="G155" s="6">
        <v>8.12302535</v>
      </c>
      <c r="H155" s="4">
        <f t="shared" si="50"/>
        <v>21.43125413667365</v>
      </c>
      <c r="I155" s="6">
        <v>6.7473399999999994</v>
      </c>
      <c r="J155" s="4">
        <f t="shared" si="51"/>
        <v>-16.935627930793064</v>
      </c>
      <c r="K155" s="6">
        <v>7.860518420000001</v>
      </c>
      <c r="L155" s="4">
        <f t="shared" si="52"/>
        <v>16.498033595461344</v>
      </c>
      <c r="M155" s="6">
        <v>5.96352809</v>
      </c>
      <c r="N155" s="4">
        <f t="shared" si="53"/>
        <v>-24.133145279239752</v>
      </c>
    </row>
    <row r="156" spans="1:14" ht="35.25" customHeight="1">
      <c r="A156" s="7" t="s">
        <v>3</v>
      </c>
      <c r="B156" s="6">
        <f>SUM(B147:B155)</f>
        <v>92151.27777525001</v>
      </c>
      <c r="C156" s="6">
        <f>SUM(C147:C155)</f>
        <v>79580.62368808</v>
      </c>
      <c r="D156" s="4">
        <f t="shared" si="48"/>
        <v>-13.641323691494419</v>
      </c>
      <c r="E156" s="6">
        <f>SUM(E147:E155)</f>
        <v>77377.54066794999</v>
      </c>
      <c r="F156" s="4">
        <f t="shared" si="49"/>
        <v>-2.7683661148033973</v>
      </c>
      <c r="G156" s="6">
        <f>SUM(G147:G155)</f>
        <v>86898.05368686</v>
      </c>
      <c r="H156" s="4">
        <f t="shared" si="50"/>
        <v>12.303974689200018</v>
      </c>
      <c r="I156" s="6">
        <f>SUM(I147:I155)</f>
        <v>101269.84218664998</v>
      </c>
      <c r="J156" s="4">
        <f t="shared" si="51"/>
        <v>16.538677093481514</v>
      </c>
      <c r="K156" s="6">
        <f>SUM(K147:K155)</f>
        <v>98091.79148228164</v>
      </c>
      <c r="L156" s="4">
        <f t="shared" si="52"/>
        <v>-3.1382005103858024</v>
      </c>
      <c r="M156" s="6">
        <f>SUM(M147:M155)</f>
        <v>78223.87268325708</v>
      </c>
      <c r="N156" s="4">
        <f t="shared" si="53"/>
        <v>-20.254415276545647</v>
      </c>
    </row>
    <row r="159" spans="1:14" ht="35.25" customHeight="1">
      <c r="A159" s="246" t="s">
        <v>139</v>
      </c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</row>
    <row r="160" spans="1:14" ht="35.25" customHeight="1">
      <c r="A160" s="244" t="s">
        <v>318</v>
      </c>
      <c r="B160" s="244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</row>
    <row r="161" spans="1:14" ht="35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35.25" customHeight="1">
      <c r="A162" s="1"/>
      <c r="B162" s="1"/>
      <c r="C162" s="1"/>
      <c r="D162" s="1" t="s">
        <v>59</v>
      </c>
      <c r="E162" s="1"/>
      <c r="F162" s="117" t="s">
        <v>59</v>
      </c>
      <c r="G162" s="1"/>
      <c r="H162" s="117" t="s">
        <v>59</v>
      </c>
      <c r="I162" s="1"/>
      <c r="J162" s="117" t="s">
        <v>59</v>
      </c>
      <c r="K162" s="1"/>
      <c r="L162" s="117" t="s">
        <v>59</v>
      </c>
      <c r="M162" s="1"/>
      <c r="N162" s="117" t="s">
        <v>0</v>
      </c>
    </row>
    <row r="163" spans="1:14" ht="35.25" customHeight="1">
      <c r="A163" s="3" t="s">
        <v>1</v>
      </c>
      <c r="B163" s="3">
        <v>2557</v>
      </c>
      <c r="C163" s="3">
        <v>2558</v>
      </c>
      <c r="D163" s="4" t="s">
        <v>2</v>
      </c>
      <c r="E163" s="3">
        <v>2559</v>
      </c>
      <c r="F163" s="4" t="s">
        <v>2</v>
      </c>
      <c r="G163" s="3">
        <v>2560</v>
      </c>
      <c r="H163" s="4" t="s">
        <v>2</v>
      </c>
      <c r="I163" s="3">
        <v>2561</v>
      </c>
      <c r="J163" s="4" t="s">
        <v>2</v>
      </c>
      <c r="K163" s="3">
        <v>2562</v>
      </c>
      <c r="L163" s="4" t="s">
        <v>2</v>
      </c>
      <c r="M163" s="3">
        <v>2563</v>
      </c>
      <c r="N163" s="4" t="s">
        <v>2</v>
      </c>
    </row>
    <row r="164" spans="1:14" ht="35.25" customHeight="1">
      <c r="A164" s="5" t="s">
        <v>4</v>
      </c>
      <c r="B164" s="6">
        <v>175.27517073</v>
      </c>
      <c r="C164" s="6">
        <v>174.16444644999999</v>
      </c>
      <c r="D164" s="4">
        <f aca="true" t="shared" si="54" ref="D164:D173">(C164-B164)/B164*100</f>
        <v>-0.6337031510932181</v>
      </c>
      <c r="E164" s="6">
        <v>191.85378598</v>
      </c>
      <c r="F164" s="4">
        <f aca="true" t="shared" si="55" ref="F164:F173">(E164-C164)/C164*100</f>
        <v>10.15668805577857</v>
      </c>
      <c r="G164" s="6">
        <v>182.02600524999997</v>
      </c>
      <c r="H164" s="4">
        <f aca="true" t="shared" si="56" ref="H164:H173">(G164-E164)/E164*100</f>
        <v>-5.122536769237661</v>
      </c>
      <c r="I164" s="6">
        <v>203.29989362</v>
      </c>
      <c r="J164" s="4">
        <f aca="true" t="shared" si="57" ref="J164:J173">(I164-G164)/G164*100</f>
        <v>11.687279705326633</v>
      </c>
      <c r="K164" s="6">
        <v>192.85800285037263</v>
      </c>
      <c r="L164" s="4">
        <f aca="true" t="shared" si="58" ref="L164:L173">(K164-I164)/I164*100</f>
        <v>-5.1362008035011275</v>
      </c>
      <c r="M164" s="6">
        <v>168.25373128999996</v>
      </c>
      <c r="N164" s="4">
        <f aca="true" t="shared" si="59" ref="N164:N173">(M164-K164)/K164*100</f>
        <v>-12.757713549207338</v>
      </c>
    </row>
    <row r="165" spans="1:14" ht="35.25" customHeight="1">
      <c r="A165" s="5" t="s">
        <v>5</v>
      </c>
      <c r="B165" s="6">
        <v>90.05470466</v>
      </c>
      <c r="C165" s="6">
        <v>98.28414935</v>
      </c>
      <c r="D165" s="4">
        <f t="shared" si="54"/>
        <v>9.138272920965248</v>
      </c>
      <c r="E165" s="6">
        <v>110.16312881000002</v>
      </c>
      <c r="F165" s="4">
        <f t="shared" si="55"/>
        <v>12.086363405046868</v>
      </c>
      <c r="G165" s="6">
        <v>99.18754829999999</v>
      </c>
      <c r="H165" s="4">
        <f t="shared" si="56"/>
        <v>-9.963025404742973</v>
      </c>
      <c r="I165" s="6">
        <v>115.59820475</v>
      </c>
      <c r="J165" s="4">
        <f t="shared" si="57"/>
        <v>16.54507721106764</v>
      </c>
      <c r="K165" s="6">
        <v>121.78204326</v>
      </c>
      <c r="L165" s="4">
        <f t="shared" si="58"/>
        <v>5.349424347353458</v>
      </c>
      <c r="M165" s="6">
        <v>109.69279773</v>
      </c>
      <c r="N165" s="4">
        <f t="shared" si="59"/>
        <v>-9.926952452415275</v>
      </c>
    </row>
    <row r="166" spans="1:14" ht="35.25" customHeight="1">
      <c r="A166" s="5" t="s">
        <v>6</v>
      </c>
      <c r="B166" s="6">
        <v>0</v>
      </c>
      <c r="C166" s="6">
        <v>0</v>
      </c>
      <c r="D166" s="4" t="e">
        <f t="shared" si="54"/>
        <v>#DIV/0!</v>
      </c>
      <c r="E166" s="6">
        <v>0</v>
      </c>
      <c r="F166" s="4" t="e">
        <f t="shared" si="55"/>
        <v>#DIV/0!</v>
      </c>
      <c r="G166" s="6">
        <v>0</v>
      </c>
      <c r="H166" s="4" t="e">
        <f t="shared" si="56"/>
        <v>#DIV/0!</v>
      </c>
      <c r="I166" s="6">
        <v>0</v>
      </c>
      <c r="J166" s="4" t="e">
        <f t="shared" si="57"/>
        <v>#DIV/0!</v>
      </c>
      <c r="K166" s="6">
        <v>0</v>
      </c>
      <c r="L166" s="4" t="e">
        <f t="shared" si="58"/>
        <v>#DIV/0!</v>
      </c>
      <c r="M166" s="6">
        <v>0</v>
      </c>
      <c r="N166" s="4" t="e">
        <f t="shared" si="59"/>
        <v>#DIV/0!</v>
      </c>
    </row>
    <row r="167" spans="1:14" ht="35.25" customHeight="1">
      <c r="A167" s="5" t="s">
        <v>7</v>
      </c>
      <c r="B167" s="6">
        <v>237.87832389000002</v>
      </c>
      <c r="C167" s="6">
        <v>264.32814947</v>
      </c>
      <c r="D167" s="4">
        <f t="shared" si="54"/>
        <v>11.119056645207811</v>
      </c>
      <c r="E167" s="6">
        <v>315.09574227</v>
      </c>
      <c r="F167" s="4">
        <f t="shared" si="55"/>
        <v>19.206275571403665</v>
      </c>
      <c r="G167" s="6">
        <v>327.6773123</v>
      </c>
      <c r="H167" s="4">
        <f t="shared" si="56"/>
        <v>3.992935588199424</v>
      </c>
      <c r="I167" s="6">
        <v>328.83690304</v>
      </c>
      <c r="J167" s="4">
        <f t="shared" si="57"/>
        <v>0.3538819126233412</v>
      </c>
      <c r="K167" s="6">
        <v>335.0147811300001</v>
      </c>
      <c r="L167" s="4">
        <f t="shared" si="58"/>
        <v>1.8787058365066196</v>
      </c>
      <c r="M167" s="6">
        <v>300.143817459</v>
      </c>
      <c r="N167" s="4">
        <f t="shared" si="59"/>
        <v>-10.408783622436246</v>
      </c>
    </row>
    <row r="168" spans="1:14" ht="35.25" customHeight="1">
      <c r="A168" s="5" t="s">
        <v>8</v>
      </c>
      <c r="B168" s="6">
        <v>30.597568199999994</v>
      </c>
      <c r="C168" s="6">
        <v>34.510164329999995</v>
      </c>
      <c r="D168" s="4">
        <f t="shared" si="54"/>
        <v>12.787278075255673</v>
      </c>
      <c r="E168" s="6">
        <v>35.24979532</v>
      </c>
      <c r="F168" s="4">
        <f t="shared" si="55"/>
        <v>2.143226508362448</v>
      </c>
      <c r="G168" s="6">
        <v>41.71755208</v>
      </c>
      <c r="H168" s="4">
        <f t="shared" si="56"/>
        <v>18.3483526678248</v>
      </c>
      <c r="I168" s="6">
        <v>33.219243660000004</v>
      </c>
      <c r="J168" s="4">
        <f t="shared" si="57"/>
        <v>-20.371062050100985</v>
      </c>
      <c r="K168" s="6">
        <v>36.20413856620357</v>
      </c>
      <c r="L168" s="4">
        <f t="shared" si="58"/>
        <v>8.985439092936783</v>
      </c>
      <c r="M168" s="6">
        <v>52.03820608181814</v>
      </c>
      <c r="N168" s="4">
        <f t="shared" si="59"/>
        <v>43.73551793439332</v>
      </c>
    </row>
    <row r="169" spans="1:14" ht="30" customHeight="1">
      <c r="A169" s="5" t="s">
        <v>314</v>
      </c>
      <c r="B169" s="6">
        <v>0</v>
      </c>
      <c r="C169" s="6">
        <v>0</v>
      </c>
      <c r="D169" s="4" t="e">
        <f t="shared" si="54"/>
        <v>#DIV/0!</v>
      </c>
      <c r="E169" s="6">
        <v>0</v>
      </c>
      <c r="F169" s="4" t="e">
        <f t="shared" si="55"/>
        <v>#DIV/0!</v>
      </c>
      <c r="G169" s="6">
        <v>0</v>
      </c>
      <c r="H169" s="4" t="e">
        <f t="shared" si="56"/>
        <v>#DIV/0!</v>
      </c>
      <c r="I169" s="6">
        <v>0</v>
      </c>
      <c r="J169" s="4" t="e">
        <f t="shared" si="57"/>
        <v>#DIV/0!</v>
      </c>
      <c r="K169" s="6">
        <v>0</v>
      </c>
      <c r="L169" s="4" t="e">
        <f t="shared" si="58"/>
        <v>#DIV/0!</v>
      </c>
      <c r="M169" s="6">
        <v>0</v>
      </c>
      <c r="N169" s="4" t="e">
        <f t="shared" si="59"/>
        <v>#DIV/0!</v>
      </c>
    </row>
    <row r="170" spans="1:14" ht="35.25" customHeight="1">
      <c r="A170" s="5" t="s">
        <v>9</v>
      </c>
      <c r="B170" s="6">
        <v>0</v>
      </c>
      <c r="C170" s="6">
        <v>0</v>
      </c>
      <c r="D170" s="4" t="e">
        <f t="shared" si="54"/>
        <v>#DIV/0!</v>
      </c>
      <c r="E170" s="6">
        <v>0</v>
      </c>
      <c r="F170" s="4" t="e">
        <f t="shared" si="55"/>
        <v>#DIV/0!</v>
      </c>
      <c r="G170" s="6">
        <v>0</v>
      </c>
      <c r="H170" s="4" t="e">
        <f t="shared" si="56"/>
        <v>#DIV/0!</v>
      </c>
      <c r="I170" s="6">
        <v>0</v>
      </c>
      <c r="J170" s="4" t="e">
        <f t="shared" si="57"/>
        <v>#DIV/0!</v>
      </c>
      <c r="K170" s="6">
        <v>0</v>
      </c>
      <c r="L170" s="4" t="e">
        <f t="shared" si="58"/>
        <v>#DIV/0!</v>
      </c>
      <c r="M170" s="6">
        <v>0</v>
      </c>
      <c r="N170" s="4" t="e">
        <f t="shared" si="59"/>
        <v>#DIV/0!</v>
      </c>
    </row>
    <row r="171" spans="1:14" ht="35.25" customHeight="1">
      <c r="A171" s="5" t="s">
        <v>10</v>
      </c>
      <c r="B171" s="6">
        <v>17.97082428</v>
      </c>
      <c r="C171" s="6">
        <v>23.40412293</v>
      </c>
      <c r="D171" s="4">
        <f t="shared" si="54"/>
        <v>30.233997981087608</v>
      </c>
      <c r="E171" s="6">
        <v>19.79214322</v>
      </c>
      <c r="F171" s="4">
        <f t="shared" si="55"/>
        <v>-15.43309151470091</v>
      </c>
      <c r="G171" s="6">
        <v>21.774833449999996</v>
      </c>
      <c r="H171" s="4">
        <f t="shared" si="56"/>
        <v>10.017562059658518</v>
      </c>
      <c r="I171" s="6">
        <v>26.23488239</v>
      </c>
      <c r="J171" s="4">
        <f t="shared" si="57"/>
        <v>20.482585780696315</v>
      </c>
      <c r="K171" s="6">
        <v>24.82026444899777</v>
      </c>
      <c r="L171" s="4">
        <f t="shared" si="58"/>
        <v>-5.392126101321663</v>
      </c>
      <c r="M171" s="6">
        <v>27.09629513</v>
      </c>
      <c r="N171" s="4">
        <f t="shared" si="59"/>
        <v>9.170050084192951</v>
      </c>
    </row>
    <row r="172" spans="1:14" ht="35.25" customHeight="1">
      <c r="A172" s="5" t="s">
        <v>11</v>
      </c>
      <c r="B172" s="6">
        <v>0.98953</v>
      </c>
      <c r="C172" s="6">
        <v>1.1255065000000002</v>
      </c>
      <c r="D172" s="4">
        <f t="shared" si="54"/>
        <v>13.741523753701268</v>
      </c>
      <c r="E172" s="6">
        <v>1.3329</v>
      </c>
      <c r="F172" s="4">
        <f t="shared" si="55"/>
        <v>18.426681676205312</v>
      </c>
      <c r="G172" s="6">
        <v>1.2866</v>
      </c>
      <c r="H172" s="4">
        <f t="shared" si="56"/>
        <v>-3.4736289294020564</v>
      </c>
      <c r="I172" s="6">
        <v>1.3510000000000002</v>
      </c>
      <c r="J172" s="4">
        <f t="shared" si="57"/>
        <v>5.005440696409159</v>
      </c>
      <c r="K172" s="6">
        <v>1.2617000000000003</v>
      </c>
      <c r="L172" s="4">
        <f t="shared" si="58"/>
        <v>-6.60991857883049</v>
      </c>
      <c r="M172" s="6">
        <v>1.0200000000000002</v>
      </c>
      <c r="N172" s="4">
        <f t="shared" si="59"/>
        <v>-19.156693350241735</v>
      </c>
    </row>
    <row r="173" spans="1:14" ht="35.25" customHeight="1">
      <c r="A173" s="7" t="s">
        <v>3</v>
      </c>
      <c r="B173" s="6">
        <f>SUM(B164:B172)</f>
        <v>552.7661217599999</v>
      </c>
      <c r="C173" s="6">
        <f>SUM(C164:C172)</f>
        <v>595.81653903</v>
      </c>
      <c r="D173" s="4">
        <f t="shared" si="54"/>
        <v>7.788179408124376</v>
      </c>
      <c r="E173" s="6">
        <f>SUM(E164:E172)</f>
        <v>673.4874955999999</v>
      </c>
      <c r="F173" s="4">
        <f t="shared" si="55"/>
        <v>13.036052456088184</v>
      </c>
      <c r="G173" s="6">
        <f>SUM(G164:G172)</f>
        <v>673.66985138</v>
      </c>
      <c r="H173" s="4">
        <f t="shared" si="56"/>
        <v>0.027076342351036804</v>
      </c>
      <c r="I173" s="6">
        <f>SUM(I164:I172)</f>
        <v>708.54012746</v>
      </c>
      <c r="J173" s="4">
        <f t="shared" si="57"/>
        <v>5.1761669322991</v>
      </c>
      <c r="K173" s="6">
        <f>SUM(K164:K172)</f>
        <v>711.9409302555741</v>
      </c>
      <c r="L173" s="4">
        <f t="shared" si="58"/>
        <v>0.4799732102351693</v>
      </c>
      <c r="M173" s="6">
        <f>SUM(M164:M172)</f>
        <v>658.244847690818</v>
      </c>
      <c r="N173" s="4">
        <f t="shared" si="59"/>
        <v>-7.542210355215873</v>
      </c>
    </row>
    <row r="177" spans="1:14" ht="35.25" customHeight="1">
      <c r="A177" s="244" t="s">
        <v>140</v>
      </c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</row>
    <row r="178" spans="1:14" ht="33.75" customHeight="1">
      <c r="A178" s="244" t="s">
        <v>318</v>
      </c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</row>
    <row r="179" spans="1:14" ht="35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35.25" customHeight="1">
      <c r="A180" s="1"/>
      <c r="D180" s="1" t="s">
        <v>59</v>
      </c>
      <c r="F180" s="117" t="s">
        <v>59</v>
      </c>
      <c r="H180" s="117" t="s">
        <v>59</v>
      </c>
      <c r="J180" s="117" t="s">
        <v>59</v>
      </c>
      <c r="L180" s="117" t="s">
        <v>59</v>
      </c>
      <c r="N180" s="117" t="s">
        <v>0</v>
      </c>
    </row>
    <row r="181" spans="1:14" ht="35.25" customHeight="1">
      <c r="A181" s="3" t="s">
        <v>1</v>
      </c>
      <c r="B181" s="3">
        <v>2557</v>
      </c>
      <c r="C181" s="3">
        <v>2558</v>
      </c>
      <c r="D181" s="4" t="s">
        <v>2</v>
      </c>
      <c r="E181" s="3">
        <v>2559</v>
      </c>
      <c r="F181" s="4" t="s">
        <v>2</v>
      </c>
      <c r="G181" s="3">
        <v>2560</v>
      </c>
      <c r="H181" s="4" t="s">
        <v>2</v>
      </c>
      <c r="I181" s="3">
        <v>2561</v>
      </c>
      <c r="J181" s="4" t="s">
        <v>2</v>
      </c>
      <c r="K181" s="3">
        <v>2562</v>
      </c>
      <c r="L181" s="4" t="s">
        <v>2</v>
      </c>
      <c r="M181" s="3">
        <v>2563</v>
      </c>
      <c r="N181" s="4" t="s">
        <v>2</v>
      </c>
    </row>
    <row r="182" spans="1:14" ht="35.25" customHeight="1">
      <c r="A182" s="5" t="s">
        <v>4</v>
      </c>
      <c r="B182" s="6">
        <v>362.66721808999995</v>
      </c>
      <c r="C182" s="6">
        <v>369.14352927000004</v>
      </c>
      <c r="D182" s="4">
        <f aca="true" t="shared" si="60" ref="D182:D191">(C182-B182)/B182*100</f>
        <v>1.7857448528454882</v>
      </c>
      <c r="E182" s="6">
        <v>387.0981489</v>
      </c>
      <c r="F182" s="4">
        <f aca="true" t="shared" si="61" ref="F182:F191">(E182-C182)/C182*100</f>
        <v>4.863858690820379</v>
      </c>
      <c r="G182" s="6">
        <v>369.95992172999996</v>
      </c>
      <c r="H182" s="4">
        <f aca="true" t="shared" si="62" ref="H182:H191">(G182-E182)/E182*100</f>
        <v>-4.427359629257078</v>
      </c>
      <c r="I182" s="6">
        <v>361.25853591999993</v>
      </c>
      <c r="J182" s="4">
        <f aca="true" t="shared" si="63" ref="J182:J191">(I182-G182)/G182*100</f>
        <v>-2.3519806603133575</v>
      </c>
      <c r="K182" s="6">
        <v>374.1884398701804</v>
      </c>
      <c r="L182" s="4">
        <f aca="true" t="shared" si="64" ref="L182:L191">(K182-I182)/I182*100</f>
        <v>3.5791275954912702</v>
      </c>
      <c r="M182" s="6">
        <v>371.74293558</v>
      </c>
      <c r="N182" s="4">
        <f aca="true" t="shared" si="65" ref="N182:N191">(M182-K182)/K182*100</f>
        <v>-0.6535488619126849</v>
      </c>
    </row>
    <row r="183" spans="1:14" ht="35.25" customHeight="1">
      <c r="A183" s="5" t="s">
        <v>5</v>
      </c>
      <c r="B183" s="6">
        <v>264.05170730000003</v>
      </c>
      <c r="C183" s="6">
        <v>299.2263979400001</v>
      </c>
      <c r="D183" s="4">
        <f t="shared" si="60"/>
        <v>13.321137363462162</v>
      </c>
      <c r="E183" s="6">
        <v>293.03533530000004</v>
      </c>
      <c r="F183" s="4">
        <f t="shared" si="61"/>
        <v>-2.069022881210318</v>
      </c>
      <c r="G183" s="6">
        <v>316.29066052</v>
      </c>
      <c r="H183" s="4">
        <f t="shared" si="62"/>
        <v>7.936013995101283</v>
      </c>
      <c r="I183" s="6">
        <v>325.44355385000006</v>
      </c>
      <c r="J183" s="4">
        <f t="shared" si="63"/>
        <v>2.8938234581293543</v>
      </c>
      <c r="K183" s="6">
        <v>379.32915419</v>
      </c>
      <c r="L183" s="4">
        <f t="shared" si="64"/>
        <v>16.5575872382577</v>
      </c>
      <c r="M183" s="6">
        <v>419.86752807000005</v>
      </c>
      <c r="N183" s="4">
        <f t="shared" si="65"/>
        <v>10.686859534053905</v>
      </c>
    </row>
    <row r="184" spans="1:14" ht="35.25" customHeight="1">
      <c r="A184" s="5" t="s">
        <v>6</v>
      </c>
      <c r="B184" s="6">
        <v>0</v>
      </c>
      <c r="C184" s="6">
        <v>0</v>
      </c>
      <c r="D184" s="4" t="e">
        <f t="shared" si="60"/>
        <v>#DIV/0!</v>
      </c>
      <c r="E184" s="6">
        <v>5.699999999999999E-07</v>
      </c>
      <c r="F184" s="4" t="e">
        <f t="shared" si="61"/>
        <v>#DIV/0!</v>
      </c>
      <c r="G184" s="6">
        <v>0</v>
      </c>
      <c r="H184" s="4">
        <f t="shared" si="62"/>
        <v>-100</v>
      </c>
      <c r="I184" s="6">
        <v>0</v>
      </c>
      <c r="J184" s="4" t="e">
        <f t="shared" si="63"/>
        <v>#DIV/0!</v>
      </c>
      <c r="K184" s="6">
        <v>0</v>
      </c>
      <c r="L184" s="4" t="e">
        <f t="shared" si="64"/>
        <v>#DIV/0!</v>
      </c>
      <c r="M184" s="6">
        <v>0</v>
      </c>
      <c r="N184" s="4" t="e">
        <f t="shared" si="65"/>
        <v>#DIV/0!</v>
      </c>
    </row>
    <row r="185" spans="1:14" ht="35.25" customHeight="1">
      <c r="A185" s="5" t="s">
        <v>7</v>
      </c>
      <c r="B185" s="6">
        <v>488.2301874599999</v>
      </c>
      <c r="C185" s="6">
        <v>529.8574933</v>
      </c>
      <c r="D185" s="4">
        <f t="shared" si="60"/>
        <v>8.526163868843229</v>
      </c>
      <c r="E185" s="6">
        <v>527.3929951100001</v>
      </c>
      <c r="F185" s="4">
        <f t="shared" si="61"/>
        <v>-0.46512472148893147</v>
      </c>
      <c r="G185" s="6">
        <v>548.5210019900001</v>
      </c>
      <c r="H185" s="4">
        <f t="shared" si="62"/>
        <v>4.0061220144938</v>
      </c>
      <c r="I185" s="6">
        <v>542.81726136</v>
      </c>
      <c r="J185" s="4">
        <f t="shared" si="63"/>
        <v>-1.0398399713606712</v>
      </c>
      <c r="K185" s="6">
        <v>582.10629593</v>
      </c>
      <c r="L185" s="4">
        <f t="shared" si="64"/>
        <v>7.237985481810842</v>
      </c>
      <c r="M185" s="6">
        <v>587.995283061</v>
      </c>
      <c r="N185" s="4">
        <f t="shared" si="65"/>
        <v>1.0116686887214479</v>
      </c>
    </row>
    <row r="186" spans="1:14" ht="35.25" customHeight="1">
      <c r="A186" s="5" t="s">
        <v>8</v>
      </c>
      <c r="B186" s="6">
        <v>109.63772198000001</v>
      </c>
      <c r="C186" s="6">
        <v>127.90128106999998</v>
      </c>
      <c r="D186" s="4">
        <f t="shared" si="60"/>
        <v>16.658097924847063</v>
      </c>
      <c r="E186" s="6">
        <v>128.10859759</v>
      </c>
      <c r="F186" s="4">
        <f t="shared" si="61"/>
        <v>0.16209104261163929</v>
      </c>
      <c r="G186" s="6">
        <v>126.99287582</v>
      </c>
      <c r="H186" s="4">
        <f t="shared" si="62"/>
        <v>-0.8709187291010398</v>
      </c>
      <c r="I186" s="6">
        <v>135.68325651</v>
      </c>
      <c r="J186" s="4">
        <f t="shared" si="63"/>
        <v>6.84320331663154</v>
      </c>
      <c r="K186" s="6">
        <v>125.66200611000002</v>
      </c>
      <c r="L186" s="4">
        <f t="shared" si="64"/>
        <v>-7.385767896322129</v>
      </c>
      <c r="M186" s="6">
        <v>146.09538628181798</v>
      </c>
      <c r="N186" s="4">
        <f t="shared" si="65"/>
        <v>16.260587272442006</v>
      </c>
    </row>
    <row r="187" spans="1:14" ht="30" customHeight="1">
      <c r="A187" s="5" t="s">
        <v>314</v>
      </c>
      <c r="B187" s="6">
        <v>0</v>
      </c>
      <c r="C187" s="6">
        <v>0</v>
      </c>
      <c r="D187" s="4" t="e">
        <f t="shared" si="60"/>
        <v>#DIV/0!</v>
      </c>
      <c r="E187" s="6">
        <v>0</v>
      </c>
      <c r="F187" s="4" t="e">
        <f t="shared" si="61"/>
        <v>#DIV/0!</v>
      </c>
      <c r="G187" s="6">
        <v>0</v>
      </c>
      <c r="H187" s="4" t="e">
        <f t="shared" si="62"/>
        <v>#DIV/0!</v>
      </c>
      <c r="I187" s="6">
        <v>0</v>
      </c>
      <c r="J187" s="4" t="e">
        <f t="shared" si="63"/>
        <v>#DIV/0!</v>
      </c>
      <c r="K187" s="6">
        <v>0</v>
      </c>
      <c r="L187" s="4" t="e">
        <f t="shared" si="64"/>
        <v>#DIV/0!</v>
      </c>
      <c r="M187" s="6">
        <v>0</v>
      </c>
      <c r="N187" s="4" t="e">
        <f t="shared" si="65"/>
        <v>#DIV/0!</v>
      </c>
    </row>
    <row r="188" spans="1:14" ht="35.25" customHeight="1">
      <c r="A188" s="5" t="s">
        <v>9</v>
      </c>
      <c r="B188" s="6">
        <v>0</v>
      </c>
      <c r="C188" s="6">
        <v>0</v>
      </c>
      <c r="D188" s="4" t="e">
        <f t="shared" si="60"/>
        <v>#DIV/0!</v>
      </c>
      <c r="E188" s="6">
        <v>0</v>
      </c>
      <c r="F188" s="4" t="e">
        <f t="shared" si="61"/>
        <v>#DIV/0!</v>
      </c>
      <c r="G188" s="6">
        <v>0</v>
      </c>
      <c r="H188" s="4" t="e">
        <f t="shared" si="62"/>
        <v>#DIV/0!</v>
      </c>
      <c r="I188" s="6">
        <v>0</v>
      </c>
      <c r="J188" s="4" t="e">
        <f t="shared" si="63"/>
        <v>#DIV/0!</v>
      </c>
      <c r="K188" s="6">
        <v>0</v>
      </c>
      <c r="L188" s="4" t="e">
        <f t="shared" si="64"/>
        <v>#DIV/0!</v>
      </c>
      <c r="M188" s="6">
        <v>0</v>
      </c>
      <c r="N188" s="4" t="e">
        <f t="shared" si="65"/>
        <v>#DIV/0!</v>
      </c>
    </row>
    <row r="189" spans="1:14" ht="35.25" customHeight="1">
      <c r="A189" s="5" t="s">
        <v>10</v>
      </c>
      <c r="B189" s="6">
        <v>51.36760650000001</v>
      </c>
      <c r="C189" s="6">
        <v>55.78872107000001</v>
      </c>
      <c r="D189" s="4">
        <f t="shared" si="60"/>
        <v>8.606814432749557</v>
      </c>
      <c r="E189" s="6">
        <v>60.65265852</v>
      </c>
      <c r="F189" s="4">
        <f t="shared" si="61"/>
        <v>8.718496062845833</v>
      </c>
      <c r="G189" s="6">
        <v>62.02884317</v>
      </c>
      <c r="H189" s="4">
        <f t="shared" si="62"/>
        <v>2.2689601471404703</v>
      </c>
      <c r="I189" s="6">
        <v>69.80409162000001</v>
      </c>
      <c r="J189" s="4">
        <f t="shared" si="63"/>
        <v>12.534891919055607</v>
      </c>
      <c r="K189" s="6">
        <v>75.11668121817162</v>
      </c>
      <c r="L189" s="4">
        <f t="shared" si="64"/>
        <v>7.610713748833413</v>
      </c>
      <c r="M189" s="6">
        <v>76.95219779</v>
      </c>
      <c r="N189" s="4">
        <f t="shared" si="65"/>
        <v>2.4435538712063667</v>
      </c>
    </row>
    <row r="190" spans="1:14" ht="35.25" customHeight="1">
      <c r="A190" s="5" t="s">
        <v>11</v>
      </c>
      <c r="B190" s="6">
        <v>1.2854999999999999</v>
      </c>
      <c r="C190" s="6">
        <v>1.3972122699999998</v>
      </c>
      <c r="D190" s="4">
        <f t="shared" si="60"/>
        <v>8.69018047452353</v>
      </c>
      <c r="E190" s="6">
        <v>1.5908069999999999</v>
      </c>
      <c r="F190" s="4">
        <f t="shared" si="61"/>
        <v>13.855785134208713</v>
      </c>
      <c r="G190" s="6">
        <v>1.85500288</v>
      </c>
      <c r="H190" s="4">
        <f t="shared" si="62"/>
        <v>16.607663908946854</v>
      </c>
      <c r="I190" s="6">
        <v>1.6927109999999996</v>
      </c>
      <c r="J190" s="4">
        <f t="shared" si="63"/>
        <v>-8.748874826544764</v>
      </c>
      <c r="K190" s="6">
        <v>1.8761055000000002</v>
      </c>
      <c r="L190" s="4">
        <f t="shared" si="64"/>
        <v>10.834365700937761</v>
      </c>
      <c r="M190" s="6">
        <v>1.799433</v>
      </c>
      <c r="N190" s="4">
        <f t="shared" si="65"/>
        <v>-4.086790428363444</v>
      </c>
    </row>
    <row r="191" spans="1:14" ht="35.25" customHeight="1">
      <c r="A191" s="7" t="s">
        <v>3</v>
      </c>
      <c r="B191" s="6">
        <f>SUM(B182:B190)</f>
        <v>1277.2399413299997</v>
      </c>
      <c r="C191" s="6">
        <f>SUM(C182:C190)</f>
        <v>1383.3146349200003</v>
      </c>
      <c r="D191" s="4">
        <f t="shared" si="60"/>
        <v>8.30499345953308</v>
      </c>
      <c r="E191" s="6">
        <f>SUM(E182:E190)</f>
        <v>1397.8785429900004</v>
      </c>
      <c r="F191" s="4">
        <f t="shared" si="61"/>
        <v>1.0528268625483228</v>
      </c>
      <c r="G191" s="6">
        <f>SUM(G182:G190)</f>
        <v>1425.6483061100002</v>
      </c>
      <c r="H191" s="4">
        <f t="shared" si="62"/>
        <v>1.9865648027332607</v>
      </c>
      <c r="I191" s="6">
        <f>SUM(I182:I190)</f>
        <v>1436.69941026</v>
      </c>
      <c r="J191" s="4">
        <f t="shared" si="63"/>
        <v>0.7751634188205595</v>
      </c>
      <c r="K191" s="6">
        <f>SUM(K182:K190)</f>
        <v>1538.278682818352</v>
      </c>
      <c r="L191" s="4">
        <f t="shared" si="64"/>
        <v>7.07032186642085</v>
      </c>
      <c r="M191" s="6">
        <f>SUM(M182:M190)</f>
        <v>1604.4527637828178</v>
      </c>
      <c r="N191" s="4">
        <f t="shared" si="65"/>
        <v>4.301826561311055</v>
      </c>
    </row>
    <row r="194" spans="1:14" ht="35.25" customHeight="1">
      <c r="A194" s="244" t="s">
        <v>254</v>
      </c>
      <c r="B194" s="244"/>
      <c r="C194" s="244"/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</row>
    <row r="195" spans="1:14" ht="35.25" customHeight="1">
      <c r="A195" s="244" t="s">
        <v>318</v>
      </c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</row>
    <row r="196" spans="1:14" ht="35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35.25" customHeight="1">
      <c r="A197" s="1"/>
      <c r="B197" s="1"/>
      <c r="C197" s="1"/>
      <c r="D197" s="1" t="s">
        <v>59</v>
      </c>
      <c r="E197" s="1"/>
      <c r="F197" s="117" t="s">
        <v>59</v>
      </c>
      <c r="G197" s="1"/>
      <c r="H197" s="117" t="s">
        <v>59</v>
      </c>
      <c r="I197" s="1"/>
      <c r="J197" s="117" t="s">
        <v>59</v>
      </c>
      <c r="K197" s="1"/>
      <c r="L197" s="117" t="s">
        <v>59</v>
      </c>
      <c r="M197" s="1"/>
      <c r="N197" s="117" t="s">
        <v>0</v>
      </c>
    </row>
    <row r="198" spans="1:14" ht="35.25" customHeight="1">
      <c r="A198" s="3" t="s">
        <v>1</v>
      </c>
      <c r="B198" s="3">
        <v>2557</v>
      </c>
      <c r="C198" s="3">
        <v>2558</v>
      </c>
      <c r="D198" s="4" t="s">
        <v>2</v>
      </c>
      <c r="E198" s="3">
        <v>2559</v>
      </c>
      <c r="F198" s="4" t="s">
        <v>2</v>
      </c>
      <c r="G198" s="3">
        <v>2560</v>
      </c>
      <c r="H198" s="4" t="s">
        <v>2</v>
      </c>
      <c r="I198" s="3">
        <v>2561</v>
      </c>
      <c r="J198" s="4" t="s">
        <v>2</v>
      </c>
      <c r="K198" s="3">
        <v>2562</v>
      </c>
      <c r="L198" s="4" t="s">
        <v>2</v>
      </c>
      <c r="M198" s="3">
        <v>2563</v>
      </c>
      <c r="N198" s="4" t="s">
        <v>2</v>
      </c>
    </row>
    <row r="199" spans="1:14" ht="35.25" customHeight="1">
      <c r="A199" s="5" t="s">
        <v>4</v>
      </c>
      <c r="B199" s="6">
        <v>3764.66272325</v>
      </c>
      <c r="C199" s="6">
        <v>4005.1765244099997</v>
      </c>
      <c r="D199" s="4">
        <f aca="true" t="shared" si="66" ref="D199:D208">(C199-B199)/B199*100</f>
        <v>6.388721084484464</v>
      </c>
      <c r="E199" s="6">
        <v>4128.407103099999</v>
      </c>
      <c r="F199" s="4">
        <f aca="true" t="shared" si="67" ref="F199:F208">(E199-C199)/C199*100</f>
        <v>3.0767827070531606</v>
      </c>
      <c r="G199" s="6">
        <v>4283.93750336</v>
      </c>
      <c r="H199" s="4">
        <f aca="true" t="shared" si="68" ref="H199:H208">(G199-E199)/E199*100</f>
        <v>3.767322271662927</v>
      </c>
      <c r="I199" s="6">
        <v>4182.3475827699995</v>
      </c>
      <c r="J199" s="4">
        <f aca="true" t="shared" si="69" ref="J199:J208">(I199-G199)/G199*100</f>
        <v>-2.3714146275551626</v>
      </c>
      <c r="K199" s="6">
        <v>4680.386555022097</v>
      </c>
      <c r="L199" s="4">
        <f aca="true" t="shared" si="70" ref="L199:L208">(K199-I199)/I199*100</f>
        <v>11.90812007839489</v>
      </c>
      <c r="M199" s="6">
        <v>4809.94731977</v>
      </c>
      <c r="N199" s="4">
        <f aca="true" t="shared" si="71" ref="N199:N208">(M199-K199)/K199*100</f>
        <v>2.7681637664923833</v>
      </c>
    </row>
    <row r="200" spans="1:14" ht="35.25" customHeight="1">
      <c r="A200" s="5" t="s">
        <v>5</v>
      </c>
      <c r="B200" s="6">
        <v>8321.654103620001</v>
      </c>
      <c r="C200" s="6">
        <v>7381.816126659999</v>
      </c>
      <c r="D200" s="4">
        <f t="shared" si="66"/>
        <v>-11.293884187654033</v>
      </c>
      <c r="E200" s="6">
        <v>7618.180417229999</v>
      </c>
      <c r="F200" s="4">
        <f t="shared" si="67"/>
        <v>3.2019801972085427</v>
      </c>
      <c r="G200" s="6">
        <v>8954.31052256</v>
      </c>
      <c r="H200" s="4">
        <f t="shared" si="68"/>
        <v>17.53870389191731</v>
      </c>
      <c r="I200" s="6">
        <v>9288.479027689998</v>
      </c>
      <c r="J200" s="4">
        <f t="shared" si="69"/>
        <v>3.731928932865083</v>
      </c>
      <c r="K200" s="6">
        <v>9396.761932750002</v>
      </c>
      <c r="L200" s="4">
        <f t="shared" si="70"/>
        <v>1.1657764929780166</v>
      </c>
      <c r="M200" s="6">
        <v>9306.263936499998</v>
      </c>
      <c r="N200" s="4">
        <f t="shared" si="71"/>
        <v>-0.9630763969298428</v>
      </c>
    </row>
    <row r="201" spans="1:14" ht="35.25" customHeight="1">
      <c r="A201" s="5" t="s">
        <v>6</v>
      </c>
      <c r="B201" s="6">
        <v>0</v>
      </c>
      <c r="C201" s="6">
        <v>0</v>
      </c>
      <c r="D201" s="4" t="e">
        <f t="shared" si="66"/>
        <v>#DIV/0!</v>
      </c>
      <c r="E201" s="6">
        <v>2.9999999999999997E-06</v>
      </c>
      <c r="F201" s="4" t="e">
        <f t="shared" si="67"/>
        <v>#DIV/0!</v>
      </c>
      <c r="G201" s="6">
        <v>0</v>
      </c>
      <c r="H201" s="4">
        <f t="shared" si="68"/>
        <v>-100</v>
      </c>
      <c r="I201" s="6">
        <v>0.00047339999999999996</v>
      </c>
      <c r="J201" s="4" t="e">
        <f t="shared" si="69"/>
        <v>#DIV/0!</v>
      </c>
      <c r="K201" s="6">
        <v>0</v>
      </c>
      <c r="L201" s="4">
        <f t="shared" si="70"/>
        <v>-100</v>
      </c>
      <c r="M201" s="6">
        <v>0</v>
      </c>
      <c r="N201" s="4" t="e">
        <f t="shared" si="71"/>
        <v>#DIV/0!</v>
      </c>
    </row>
    <row r="202" spans="1:14" ht="35.25" customHeight="1">
      <c r="A202" s="5" t="s">
        <v>7</v>
      </c>
      <c r="B202" s="6">
        <v>6107.023309509999</v>
      </c>
      <c r="C202" s="6">
        <v>6020.67884505</v>
      </c>
      <c r="D202" s="4">
        <f t="shared" si="66"/>
        <v>-1.4138551645208535</v>
      </c>
      <c r="E202" s="6">
        <v>6198.239822710001</v>
      </c>
      <c r="F202" s="4">
        <f t="shared" si="67"/>
        <v>2.949185336566922</v>
      </c>
      <c r="G202" s="6">
        <v>6022.52414848</v>
      </c>
      <c r="H202" s="4">
        <f t="shared" si="68"/>
        <v>-2.8349286128973086</v>
      </c>
      <c r="I202" s="6">
        <v>6111.24720047</v>
      </c>
      <c r="J202" s="4">
        <f t="shared" si="69"/>
        <v>1.473187152141064</v>
      </c>
      <c r="K202" s="6">
        <v>6495.09313972</v>
      </c>
      <c r="L202" s="4">
        <f t="shared" si="70"/>
        <v>6.280975497448038</v>
      </c>
      <c r="M202" s="6">
        <v>6199.976960693999</v>
      </c>
      <c r="N202" s="4">
        <f t="shared" si="71"/>
        <v>-4.543678938509009</v>
      </c>
    </row>
    <row r="203" spans="1:14" ht="35.25" customHeight="1">
      <c r="A203" s="5" t="s">
        <v>8</v>
      </c>
      <c r="B203" s="6">
        <v>530.6019756900001</v>
      </c>
      <c r="C203" s="6">
        <v>735.4631158999999</v>
      </c>
      <c r="D203" s="4">
        <f t="shared" si="66"/>
        <v>38.609192878258</v>
      </c>
      <c r="E203" s="6">
        <v>604.4057748</v>
      </c>
      <c r="F203" s="4">
        <f t="shared" si="67"/>
        <v>-17.81970275145921</v>
      </c>
      <c r="G203" s="6">
        <v>744.7400415899999</v>
      </c>
      <c r="H203" s="4">
        <f t="shared" si="68"/>
        <v>23.21855161566532</v>
      </c>
      <c r="I203" s="6">
        <v>809.0356187900001</v>
      </c>
      <c r="J203" s="4">
        <f t="shared" si="69"/>
        <v>8.633291297555429</v>
      </c>
      <c r="K203" s="6">
        <v>811.27896946</v>
      </c>
      <c r="L203" s="4">
        <f t="shared" si="70"/>
        <v>0.27728700911278786</v>
      </c>
      <c r="M203" s="6">
        <v>722.8714427636357</v>
      </c>
      <c r="N203" s="4">
        <f t="shared" si="71"/>
        <v>-10.897302903736021</v>
      </c>
    </row>
    <row r="204" spans="1:14" ht="30" customHeight="1">
      <c r="A204" s="5" t="s">
        <v>314</v>
      </c>
      <c r="B204" s="6">
        <v>0</v>
      </c>
      <c r="C204" s="6">
        <v>0</v>
      </c>
      <c r="D204" s="4" t="e">
        <f t="shared" si="66"/>
        <v>#DIV/0!</v>
      </c>
      <c r="E204" s="6">
        <v>0</v>
      </c>
      <c r="F204" s="4" t="e">
        <f t="shared" si="67"/>
        <v>#DIV/0!</v>
      </c>
      <c r="G204" s="6">
        <v>0</v>
      </c>
      <c r="H204" s="4" t="e">
        <f t="shared" si="68"/>
        <v>#DIV/0!</v>
      </c>
      <c r="I204" s="6">
        <v>0</v>
      </c>
      <c r="J204" s="4" t="e">
        <f t="shared" si="69"/>
        <v>#DIV/0!</v>
      </c>
      <c r="K204" s="6">
        <v>40.02160883</v>
      </c>
      <c r="L204" s="4" t="e">
        <f t="shared" si="70"/>
        <v>#DIV/0!</v>
      </c>
      <c r="M204" s="6">
        <v>7.066050000000001</v>
      </c>
      <c r="N204" s="4">
        <f t="shared" si="71"/>
        <v>-82.34441291449703</v>
      </c>
    </row>
    <row r="205" spans="1:14" ht="35.25" customHeight="1">
      <c r="A205" s="5" t="s">
        <v>9</v>
      </c>
      <c r="B205" s="6">
        <v>0</v>
      </c>
      <c r="C205" s="6">
        <v>0</v>
      </c>
      <c r="D205" s="4" t="e">
        <f t="shared" si="66"/>
        <v>#DIV/0!</v>
      </c>
      <c r="E205" s="6">
        <v>0</v>
      </c>
      <c r="F205" s="4" t="e">
        <f t="shared" si="67"/>
        <v>#DIV/0!</v>
      </c>
      <c r="G205" s="6">
        <v>0</v>
      </c>
      <c r="H205" s="4" t="e">
        <f t="shared" si="68"/>
        <v>#DIV/0!</v>
      </c>
      <c r="I205" s="6">
        <v>0</v>
      </c>
      <c r="J205" s="4" t="e">
        <f t="shared" si="69"/>
        <v>#DIV/0!</v>
      </c>
      <c r="K205" s="6">
        <v>0</v>
      </c>
      <c r="L205" s="4" t="e">
        <f t="shared" si="70"/>
        <v>#DIV/0!</v>
      </c>
      <c r="M205" s="6">
        <v>0</v>
      </c>
      <c r="N205" s="4" t="e">
        <f t="shared" si="71"/>
        <v>#DIV/0!</v>
      </c>
    </row>
    <row r="206" spans="1:14" ht="35.25" customHeight="1">
      <c r="A206" s="5" t="s">
        <v>10</v>
      </c>
      <c r="B206" s="6">
        <v>130.38617179</v>
      </c>
      <c r="C206" s="6">
        <v>143.36090652000001</v>
      </c>
      <c r="D206" s="4">
        <f t="shared" si="66"/>
        <v>9.951005196239011</v>
      </c>
      <c r="E206" s="6">
        <v>180.18435936000003</v>
      </c>
      <c r="F206" s="4">
        <f t="shared" si="67"/>
        <v>25.685839838675157</v>
      </c>
      <c r="G206" s="6">
        <v>123.11285294</v>
      </c>
      <c r="H206" s="4">
        <f t="shared" si="68"/>
        <v>-31.673951403281237</v>
      </c>
      <c r="I206" s="6">
        <v>137.49932101000002</v>
      </c>
      <c r="J206" s="4">
        <f t="shared" si="69"/>
        <v>11.685593929832311</v>
      </c>
      <c r="K206" s="6">
        <v>193.8440255770144</v>
      </c>
      <c r="L206" s="4">
        <f t="shared" si="70"/>
        <v>40.978169312499055</v>
      </c>
      <c r="M206" s="6">
        <v>213.27313890000002</v>
      </c>
      <c r="N206" s="4">
        <f t="shared" si="71"/>
        <v>10.023065330567235</v>
      </c>
    </row>
    <row r="207" spans="1:14" ht="35.25" customHeight="1">
      <c r="A207" s="5" t="s">
        <v>11</v>
      </c>
      <c r="B207" s="6">
        <v>4.8541</v>
      </c>
      <c r="C207" s="6">
        <v>5.436705999999999</v>
      </c>
      <c r="D207" s="4">
        <f t="shared" si="66"/>
        <v>12.002348530108552</v>
      </c>
      <c r="E207" s="6">
        <v>6.8102</v>
      </c>
      <c r="F207" s="4">
        <f t="shared" si="67"/>
        <v>25.263348799806373</v>
      </c>
      <c r="G207" s="6">
        <v>6.725105720000001</v>
      </c>
      <c r="H207" s="4">
        <f t="shared" si="68"/>
        <v>-1.2495122022847929</v>
      </c>
      <c r="I207" s="6">
        <v>6.1533065</v>
      </c>
      <c r="J207" s="4">
        <f t="shared" si="69"/>
        <v>-8.502456969553792</v>
      </c>
      <c r="K207" s="6">
        <v>7.1651717999999995</v>
      </c>
      <c r="L207" s="4">
        <f t="shared" si="70"/>
        <v>16.444253183227573</v>
      </c>
      <c r="M207" s="6">
        <v>5.332033249999999</v>
      </c>
      <c r="N207" s="4">
        <f t="shared" si="71"/>
        <v>-25.58401391017589</v>
      </c>
    </row>
    <row r="208" spans="1:14" ht="35.25" customHeight="1">
      <c r="A208" s="7" t="s">
        <v>3</v>
      </c>
      <c r="B208" s="6">
        <f>SUM(B199:B207)</f>
        <v>18859.18238386</v>
      </c>
      <c r="C208" s="6">
        <f>SUM(C199:C207)</f>
        <v>18291.932224539996</v>
      </c>
      <c r="D208" s="4">
        <f t="shared" si="66"/>
        <v>-3.007819468385147</v>
      </c>
      <c r="E208" s="6">
        <f>SUM(E199:E207)</f>
        <v>18736.227680199998</v>
      </c>
      <c r="F208" s="4">
        <f t="shared" si="67"/>
        <v>2.4289148363667454</v>
      </c>
      <c r="G208" s="6">
        <f>SUM(G199:G207)</f>
        <v>20135.35017465</v>
      </c>
      <c r="H208" s="4">
        <f t="shared" si="68"/>
        <v>7.467471672158224</v>
      </c>
      <c r="I208" s="6">
        <f>SUM(I199:I207)</f>
        <v>20534.762530629996</v>
      </c>
      <c r="J208" s="4">
        <f t="shared" si="69"/>
        <v>1.9836374958248681</v>
      </c>
      <c r="K208" s="6">
        <f>SUM(K199:K207)</f>
        <v>21624.551403159112</v>
      </c>
      <c r="L208" s="4">
        <f t="shared" si="70"/>
        <v>5.30704395000219</v>
      </c>
      <c r="M208" s="6">
        <f>SUM(M199:M207)</f>
        <v>21264.730881877636</v>
      </c>
      <c r="N208" s="4">
        <f t="shared" si="71"/>
        <v>-1.6639444424678778</v>
      </c>
    </row>
    <row r="209" ht="35.25" customHeight="1">
      <c r="A209" s="13"/>
    </row>
    <row r="210" ht="36.75" customHeight="1">
      <c r="A210" s="13"/>
    </row>
    <row r="211" ht="36.75" customHeight="1">
      <c r="A211" s="13"/>
    </row>
    <row r="212" spans="1:14" ht="35.25" customHeight="1">
      <c r="A212" s="244" t="s">
        <v>255</v>
      </c>
      <c r="B212" s="244"/>
      <c r="C212" s="244"/>
      <c r="D212" s="244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</row>
    <row r="213" spans="1:14" ht="35.25" customHeight="1">
      <c r="A213" s="244" t="s">
        <v>318</v>
      </c>
      <c r="B213" s="244"/>
      <c r="C213" s="244"/>
      <c r="D213" s="244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</row>
    <row r="214" spans="1:14" ht="3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35.25" customHeight="1">
      <c r="A215" s="1"/>
      <c r="B215" s="1"/>
      <c r="C215" s="1"/>
      <c r="D215" s="1" t="s">
        <v>59</v>
      </c>
      <c r="E215" s="1"/>
      <c r="F215" s="117" t="s">
        <v>59</v>
      </c>
      <c r="G215" s="1"/>
      <c r="H215" s="117" t="s">
        <v>59</v>
      </c>
      <c r="I215" s="1"/>
      <c r="J215" s="117" t="s">
        <v>59</v>
      </c>
      <c r="K215" s="1"/>
      <c r="L215" s="117" t="s">
        <v>59</v>
      </c>
      <c r="M215" s="1"/>
      <c r="N215" s="117" t="s">
        <v>0</v>
      </c>
    </row>
    <row r="216" spans="1:14" ht="35.25" customHeight="1">
      <c r="A216" s="3" t="s">
        <v>1</v>
      </c>
      <c r="B216" s="3">
        <v>2557</v>
      </c>
      <c r="C216" s="3">
        <v>2558</v>
      </c>
      <c r="D216" s="4" t="s">
        <v>2</v>
      </c>
      <c r="E216" s="3">
        <v>2559</v>
      </c>
      <c r="F216" s="4" t="s">
        <v>2</v>
      </c>
      <c r="G216" s="3">
        <v>2560</v>
      </c>
      <c r="H216" s="4" t="s">
        <v>2</v>
      </c>
      <c r="I216" s="3">
        <v>2561</v>
      </c>
      <c r="J216" s="4" t="s">
        <v>2</v>
      </c>
      <c r="K216" s="3">
        <v>2562</v>
      </c>
      <c r="L216" s="4" t="s">
        <v>2</v>
      </c>
      <c r="M216" s="3">
        <v>2563</v>
      </c>
      <c r="N216" s="4" t="s">
        <v>2</v>
      </c>
    </row>
    <row r="217" spans="1:14" ht="35.25" customHeight="1">
      <c r="A217" s="5" t="s">
        <v>4</v>
      </c>
      <c r="B217" s="6">
        <v>2564.5970932799996</v>
      </c>
      <c r="C217" s="6">
        <v>2789.2688018199997</v>
      </c>
      <c r="D217" s="4">
        <f aca="true" t="shared" si="72" ref="D217:D226">(C217-B217)/B217*100</f>
        <v>8.760507025789984</v>
      </c>
      <c r="E217" s="6">
        <v>2984.28646721</v>
      </c>
      <c r="F217" s="4">
        <f aca="true" t="shared" si="73" ref="F217:F226">(E217-C217)/C217*100</f>
        <v>6.991712855453412</v>
      </c>
      <c r="G217" s="6">
        <v>2955.44049401</v>
      </c>
      <c r="H217" s="4">
        <f aca="true" t="shared" si="74" ref="H217:H226">(G217-E217)/E217*100</f>
        <v>-0.9665953157294623</v>
      </c>
      <c r="I217" s="6">
        <v>3010.0813025200005</v>
      </c>
      <c r="J217" s="4">
        <f aca="true" t="shared" si="75" ref="J217:J226">(I217-G217)/G217*100</f>
        <v>1.8488211358254383</v>
      </c>
      <c r="K217" s="6">
        <v>3291.6084067873667</v>
      </c>
      <c r="L217" s="4">
        <f aca="true" t="shared" si="76" ref="L217:L226">(K217-I217)/I217*100</f>
        <v>9.352807315592287</v>
      </c>
      <c r="M217" s="6">
        <v>3219.2358019200005</v>
      </c>
      <c r="N217" s="4">
        <f aca="true" t="shared" si="77" ref="N217:N226">(M217-K217)/K217*100</f>
        <v>-2.198700328937436</v>
      </c>
    </row>
    <row r="218" spans="1:14" ht="35.25" customHeight="1">
      <c r="A218" s="5" t="s">
        <v>5</v>
      </c>
      <c r="B218" s="6">
        <v>24202.04583176</v>
      </c>
      <c r="C218" s="6">
        <v>20360.3665105</v>
      </c>
      <c r="D218" s="4">
        <f t="shared" si="72"/>
        <v>-15.873366028497548</v>
      </c>
      <c r="E218" s="6">
        <v>22124.495665899998</v>
      </c>
      <c r="F218" s="4">
        <f t="shared" si="73"/>
        <v>8.66452553538377</v>
      </c>
      <c r="G218" s="6">
        <v>17768.7409926</v>
      </c>
      <c r="H218" s="4">
        <f t="shared" si="74"/>
        <v>-19.687475543288553</v>
      </c>
      <c r="I218" s="6">
        <v>16653.93170213</v>
      </c>
      <c r="J218" s="4">
        <f t="shared" si="75"/>
        <v>-6.273991448996156</v>
      </c>
      <c r="K218" s="6">
        <v>19154.33764554</v>
      </c>
      <c r="L218" s="4">
        <f t="shared" si="76"/>
        <v>15.013907755429317</v>
      </c>
      <c r="M218" s="6">
        <v>13613.10272328</v>
      </c>
      <c r="N218" s="4">
        <f t="shared" si="77"/>
        <v>-28.92939982996619</v>
      </c>
    </row>
    <row r="219" spans="1:14" ht="35.25" customHeight="1">
      <c r="A219" s="5" t="s">
        <v>6</v>
      </c>
      <c r="B219" s="6">
        <v>0</v>
      </c>
      <c r="C219" s="6">
        <v>0</v>
      </c>
      <c r="D219" s="4" t="e">
        <f t="shared" si="72"/>
        <v>#DIV/0!</v>
      </c>
      <c r="E219" s="6">
        <v>0.00017475</v>
      </c>
      <c r="F219" s="4" t="e">
        <f t="shared" si="73"/>
        <v>#DIV/0!</v>
      </c>
      <c r="G219" s="6">
        <v>0</v>
      </c>
      <c r="H219" s="4">
        <f t="shared" si="74"/>
        <v>-100</v>
      </c>
      <c r="I219" s="6">
        <v>0</v>
      </c>
      <c r="J219" s="4" t="e">
        <f t="shared" si="75"/>
        <v>#DIV/0!</v>
      </c>
      <c r="K219" s="6">
        <v>0</v>
      </c>
      <c r="L219" s="4" t="e">
        <f t="shared" si="76"/>
        <v>#DIV/0!</v>
      </c>
      <c r="M219" s="6">
        <v>0</v>
      </c>
      <c r="N219" s="4" t="e">
        <f t="shared" si="77"/>
        <v>#DIV/0!</v>
      </c>
    </row>
    <row r="220" spans="1:14" ht="35.25" customHeight="1">
      <c r="A220" s="5" t="s">
        <v>7</v>
      </c>
      <c r="B220" s="6">
        <v>4879.564064809999</v>
      </c>
      <c r="C220" s="6">
        <v>4392.478517119999</v>
      </c>
      <c r="D220" s="4">
        <f t="shared" si="72"/>
        <v>-9.982152938675801</v>
      </c>
      <c r="E220" s="6">
        <v>4825.04975645</v>
      </c>
      <c r="F220" s="4">
        <f t="shared" si="73"/>
        <v>9.847998974702406</v>
      </c>
      <c r="G220" s="6">
        <v>4836.47662765</v>
      </c>
      <c r="H220" s="4">
        <f t="shared" si="74"/>
        <v>0.2368239039343612</v>
      </c>
      <c r="I220" s="6">
        <v>4818.94787219</v>
      </c>
      <c r="J220" s="4">
        <f t="shared" si="75"/>
        <v>-0.362428205685696</v>
      </c>
      <c r="K220" s="6">
        <v>4961.58295564</v>
      </c>
      <c r="L220" s="4">
        <f t="shared" si="76"/>
        <v>2.9598801903034184</v>
      </c>
      <c r="M220" s="6">
        <v>5029.686354213</v>
      </c>
      <c r="N220" s="4">
        <f t="shared" si="77"/>
        <v>1.37261432856997</v>
      </c>
    </row>
    <row r="221" spans="1:14" ht="35.25" customHeight="1">
      <c r="A221" s="5" t="s">
        <v>8</v>
      </c>
      <c r="B221" s="6">
        <v>271.49761421000005</v>
      </c>
      <c r="C221" s="6">
        <v>277.96177696</v>
      </c>
      <c r="D221" s="4">
        <f t="shared" si="72"/>
        <v>2.3809280125017995</v>
      </c>
      <c r="E221" s="6">
        <v>325.41816091000004</v>
      </c>
      <c r="F221" s="4">
        <f t="shared" si="73"/>
        <v>17.072989124266975</v>
      </c>
      <c r="G221" s="6">
        <v>409.87824548000003</v>
      </c>
      <c r="H221" s="4">
        <f t="shared" si="74"/>
        <v>25.95432422511873</v>
      </c>
      <c r="I221" s="6">
        <v>440.82504988</v>
      </c>
      <c r="J221" s="4">
        <f t="shared" si="75"/>
        <v>7.550243210336473</v>
      </c>
      <c r="K221" s="6">
        <v>366.03014956</v>
      </c>
      <c r="L221" s="4">
        <f t="shared" si="76"/>
        <v>-16.967025884840357</v>
      </c>
      <c r="M221" s="6">
        <v>308.84968959090867</v>
      </c>
      <c r="N221" s="4">
        <f t="shared" si="77"/>
        <v>-15.621789636134398</v>
      </c>
    </row>
    <row r="222" spans="1:14" ht="30" customHeight="1">
      <c r="A222" s="5" t="s">
        <v>314</v>
      </c>
      <c r="B222" s="6">
        <v>0</v>
      </c>
      <c r="C222" s="6">
        <v>0</v>
      </c>
      <c r="D222" s="4" t="e">
        <f t="shared" si="72"/>
        <v>#DIV/0!</v>
      </c>
      <c r="E222" s="6">
        <v>0</v>
      </c>
      <c r="F222" s="4" t="e">
        <f t="shared" si="73"/>
        <v>#DIV/0!</v>
      </c>
      <c r="G222" s="6">
        <v>0</v>
      </c>
      <c r="H222" s="4" t="e">
        <f t="shared" si="74"/>
        <v>#DIV/0!</v>
      </c>
      <c r="I222" s="6">
        <v>0</v>
      </c>
      <c r="J222" s="4" t="e">
        <f t="shared" si="75"/>
        <v>#DIV/0!</v>
      </c>
      <c r="K222" s="6">
        <v>0</v>
      </c>
      <c r="L222" s="4" t="e">
        <f t="shared" si="76"/>
        <v>#DIV/0!</v>
      </c>
      <c r="M222" s="6">
        <v>0.198025</v>
      </c>
      <c r="N222" s="4" t="e">
        <f t="shared" si="77"/>
        <v>#DIV/0!</v>
      </c>
    </row>
    <row r="223" spans="1:14" ht="35.25" customHeight="1">
      <c r="A223" s="5" t="s">
        <v>9</v>
      </c>
      <c r="B223" s="6">
        <v>0</v>
      </c>
      <c r="C223" s="6">
        <v>0</v>
      </c>
      <c r="D223" s="4" t="e">
        <f t="shared" si="72"/>
        <v>#DIV/0!</v>
      </c>
      <c r="E223" s="6">
        <v>0</v>
      </c>
      <c r="F223" s="4" t="e">
        <f t="shared" si="73"/>
        <v>#DIV/0!</v>
      </c>
      <c r="G223" s="6">
        <v>0</v>
      </c>
      <c r="H223" s="4" t="e">
        <f t="shared" si="74"/>
        <v>#DIV/0!</v>
      </c>
      <c r="I223" s="6">
        <v>0</v>
      </c>
      <c r="J223" s="4" t="e">
        <f t="shared" si="75"/>
        <v>#DIV/0!</v>
      </c>
      <c r="K223" s="6">
        <v>0</v>
      </c>
      <c r="L223" s="4" t="e">
        <f t="shared" si="76"/>
        <v>#DIV/0!</v>
      </c>
      <c r="M223" s="6">
        <v>0</v>
      </c>
      <c r="N223" s="4" t="e">
        <f t="shared" si="77"/>
        <v>#DIV/0!</v>
      </c>
    </row>
    <row r="224" spans="1:14" ht="35.25" customHeight="1">
      <c r="A224" s="5" t="s">
        <v>10</v>
      </c>
      <c r="B224" s="6">
        <v>50.70276014</v>
      </c>
      <c r="C224" s="6">
        <v>87.25819147000001</v>
      </c>
      <c r="D224" s="4">
        <f t="shared" si="72"/>
        <v>72.09751743112896</v>
      </c>
      <c r="E224" s="6">
        <v>57.847161400000005</v>
      </c>
      <c r="F224" s="4">
        <f t="shared" si="73"/>
        <v>-33.70575251964938</v>
      </c>
      <c r="G224" s="6">
        <v>65.15312515</v>
      </c>
      <c r="H224" s="4">
        <f t="shared" si="74"/>
        <v>12.629770542206742</v>
      </c>
      <c r="I224" s="6">
        <v>69.8469749</v>
      </c>
      <c r="J224" s="4">
        <f t="shared" si="75"/>
        <v>7.204335539075846</v>
      </c>
      <c r="K224" s="6">
        <v>76.68224834461876</v>
      </c>
      <c r="L224" s="4">
        <f t="shared" si="76"/>
        <v>9.786069410171047</v>
      </c>
      <c r="M224" s="6">
        <v>60.82984617000001</v>
      </c>
      <c r="N224" s="4">
        <f t="shared" si="77"/>
        <v>-20.672844780680197</v>
      </c>
    </row>
    <row r="225" spans="1:14" ht="35.25" customHeight="1">
      <c r="A225" s="5" t="s">
        <v>11</v>
      </c>
      <c r="B225" s="6">
        <v>1.7769180099999997</v>
      </c>
      <c r="C225" s="6">
        <v>2.11345229</v>
      </c>
      <c r="D225" s="4">
        <f t="shared" si="72"/>
        <v>18.939212620170384</v>
      </c>
      <c r="E225" s="6">
        <v>2.326001</v>
      </c>
      <c r="F225" s="4">
        <f t="shared" si="73"/>
        <v>10.056943845181387</v>
      </c>
      <c r="G225" s="6">
        <v>2.80626088</v>
      </c>
      <c r="H225" s="4">
        <f t="shared" si="74"/>
        <v>20.64744942070101</v>
      </c>
      <c r="I225" s="6">
        <v>3.17693399</v>
      </c>
      <c r="J225" s="4">
        <f t="shared" si="75"/>
        <v>13.208790125029296</v>
      </c>
      <c r="K225" s="6">
        <v>3.1789498900000006</v>
      </c>
      <c r="L225" s="4">
        <f t="shared" si="76"/>
        <v>0.06345426144659692</v>
      </c>
      <c r="M225" s="6">
        <v>2.6703672200000006</v>
      </c>
      <c r="N225" s="4">
        <f t="shared" si="77"/>
        <v>-15.998448783349648</v>
      </c>
    </row>
    <row r="226" spans="1:14" ht="35.25" customHeight="1">
      <c r="A226" s="7" t="s">
        <v>3</v>
      </c>
      <c r="B226" s="6">
        <f>SUM(B217:B225)</f>
        <v>31970.184282209997</v>
      </c>
      <c r="C226" s="6">
        <f>SUM(C217:C225)</f>
        <v>27909.447250159996</v>
      </c>
      <c r="D226" s="4">
        <f t="shared" si="72"/>
        <v>-12.701637864219704</v>
      </c>
      <c r="E226" s="6">
        <f>SUM(E217:E225)</f>
        <v>30319.42338762</v>
      </c>
      <c r="F226" s="4">
        <f t="shared" si="73"/>
        <v>8.634983401350558</v>
      </c>
      <c r="G226" s="6">
        <f>SUM(G217:G225)</f>
        <v>26038.495745769997</v>
      </c>
      <c r="H226" s="4">
        <f t="shared" si="74"/>
        <v>-14.1194230085457</v>
      </c>
      <c r="I226" s="6">
        <f>SUM(I217:I225)</f>
        <v>24996.80983561</v>
      </c>
      <c r="J226" s="4">
        <f t="shared" si="75"/>
        <v>-4.000561016775397</v>
      </c>
      <c r="K226" s="6">
        <f>SUM(K217:K225)</f>
        <v>27853.420355761984</v>
      </c>
      <c r="L226" s="4">
        <f t="shared" si="76"/>
        <v>11.427900355838634</v>
      </c>
      <c r="M226" s="6">
        <f>SUM(M217:M225)</f>
        <v>22234.57280739391</v>
      </c>
      <c r="N226" s="4">
        <f t="shared" si="77"/>
        <v>-20.172917640277216</v>
      </c>
    </row>
    <row r="227" ht="35.25" customHeight="1">
      <c r="A227" s="1"/>
    </row>
    <row r="228" ht="35.25" customHeight="1">
      <c r="A228" s="1"/>
    </row>
    <row r="229" spans="1:14" ht="35.25" customHeight="1">
      <c r="A229" s="244" t="s">
        <v>256</v>
      </c>
      <c r="B229" s="244"/>
      <c r="C229" s="244"/>
      <c r="D229" s="244"/>
      <c r="E229" s="244"/>
      <c r="F229" s="244"/>
      <c r="G229" s="244"/>
      <c r="H229" s="244"/>
      <c r="I229" s="244"/>
      <c r="J229" s="244"/>
      <c r="K229" s="244"/>
      <c r="L229" s="244"/>
      <c r="M229" s="244"/>
      <c r="N229" s="244"/>
    </row>
    <row r="230" spans="1:14" ht="35.25" customHeight="1">
      <c r="A230" s="244" t="s">
        <v>318</v>
      </c>
      <c r="B230" s="244"/>
      <c r="C230" s="244"/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</row>
    <row r="231" spans="1:14" ht="35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35.25" customHeight="1">
      <c r="A232" s="1"/>
      <c r="B232" s="1"/>
      <c r="C232" s="1"/>
      <c r="D232" s="1" t="s">
        <v>59</v>
      </c>
      <c r="E232" s="1"/>
      <c r="F232" s="117" t="s">
        <v>59</v>
      </c>
      <c r="G232" s="1"/>
      <c r="H232" s="117" t="s">
        <v>59</v>
      </c>
      <c r="I232" s="1"/>
      <c r="J232" s="117" t="s">
        <v>59</v>
      </c>
      <c r="K232" s="1"/>
      <c r="L232" s="117" t="s">
        <v>59</v>
      </c>
      <c r="M232" s="1"/>
      <c r="N232" s="117" t="s">
        <v>0</v>
      </c>
    </row>
    <row r="233" spans="1:14" ht="35.25" customHeight="1">
      <c r="A233" s="3" t="s">
        <v>1</v>
      </c>
      <c r="B233" s="3">
        <v>2557</v>
      </c>
      <c r="C233" s="3">
        <v>2558</v>
      </c>
      <c r="D233" s="4" t="s">
        <v>2</v>
      </c>
      <c r="E233" s="3">
        <v>2559</v>
      </c>
      <c r="F233" s="4" t="s">
        <v>2</v>
      </c>
      <c r="G233" s="3">
        <v>2560</v>
      </c>
      <c r="H233" s="4" t="s">
        <v>2</v>
      </c>
      <c r="I233" s="3">
        <v>2561</v>
      </c>
      <c r="J233" s="4" t="s">
        <v>2</v>
      </c>
      <c r="K233" s="3">
        <v>2562</v>
      </c>
      <c r="L233" s="4" t="s">
        <v>2</v>
      </c>
      <c r="M233" s="3">
        <v>2563</v>
      </c>
      <c r="N233" s="4" t="s">
        <v>2</v>
      </c>
    </row>
    <row r="234" spans="1:14" ht="35.25" customHeight="1">
      <c r="A234" s="5" t="s">
        <v>4</v>
      </c>
      <c r="B234" s="6">
        <v>7229.895411160001</v>
      </c>
      <c r="C234" s="6">
        <v>7956.19799091</v>
      </c>
      <c r="D234" s="4">
        <f aca="true" t="shared" si="78" ref="D234:D243">(C234-B234)/B234*100</f>
        <v>10.045824157136291</v>
      </c>
      <c r="E234" s="6">
        <v>8537.382148760002</v>
      </c>
      <c r="F234" s="4">
        <f aca="true" t="shared" si="79" ref="F234:F243">(E234-C234)/C234*100</f>
        <v>7.304797574344024</v>
      </c>
      <c r="G234" s="6">
        <v>8830.017139590002</v>
      </c>
      <c r="H234" s="4">
        <f aca="true" t="shared" si="80" ref="H234:H243">(G234-E234)/E234*100</f>
        <v>3.427689960821341</v>
      </c>
      <c r="I234" s="6">
        <v>9770.273768300001</v>
      </c>
      <c r="J234" s="4">
        <f aca="true" t="shared" si="81" ref="J234:J243">(I234-G234)/G234*100</f>
        <v>10.648412271979556</v>
      </c>
      <c r="K234" s="6">
        <v>10038.450716915773</v>
      </c>
      <c r="L234" s="4">
        <f aca="true" t="shared" si="82" ref="L234:L243">(K234-I234)/I234*100</f>
        <v>2.7448253239932887</v>
      </c>
      <c r="M234" s="6">
        <v>9474.19001535</v>
      </c>
      <c r="N234" s="4">
        <f aca="true" t="shared" si="83" ref="N234:N243">(M234-K234)/K234*100</f>
        <v>-5.620993891168281</v>
      </c>
    </row>
    <row r="235" spans="1:14" ht="35.25" customHeight="1">
      <c r="A235" s="5" t="s">
        <v>5</v>
      </c>
      <c r="B235" s="6">
        <v>20575.039118710003</v>
      </c>
      <c r="C235" s="6">
        <v>19369.00802715</v>
      </c>
      <c r="D235" s="4">
        <f t="shared" si="78"/>
        <v>-5.861622350274379</v>
      </c>
      <c r="E235" s="6">
        <v>21908.939964499998</v>
      </c>
      <c r="F235" s="4">
        <f t="shared" si="79"/>
        <v>13.113381613501907</v>
      </c>
      <c r="G235" s="6">
        <v>21027.86527959</v>
      </c>
      <c r="H235" s="4">
        <f t="shared" si="80"/>
        <v>-4.021530417891689</v>
      </c>
      <c r="I235" s="6">
        <v>21652.469503570002</v>
      </c>
      <c r="J235" s="4">
        <f t="shared" si="81"/>
        <v>2.9703643982646786</v>
      </c>
      <c r="K235" s="6">
        <v>24825.54217411</v>
      </c>
      <c r="L235" s="4">
        <f t="shared" si="82"/>
        <v>14.654553237065313</v>
      </c>
      <c r="M235" s="6">
        <v>21814.55376600999</v>
      </c>
      <c r="N235" s="4">
        <f t="shared" si="83"/>
        <v>-12.128590735231159</v>
      </c>
    </row>
    <row r="236" spans="1:14" ht="35.25" customHeight="1">
      <c r="A236" s="5" t="s">
        <v>6</v>
      </c>
      <c r="B236" s="6">
        <v>0</v>
      </c>
      <c r="C236" s="6">
        <v>0</v>
      </c>
      <c r="D236" s="4" t="e">
        <f t="shared" si="78"/>
        <v>#DIV/0!</v>
      </c>
      <c r="E236" s="6">
        <v>3.858000000000001E-05</v>
      </c>
      <c r="F236" s="4" t="e">
        <f t="shared" si="79"/>
        <v>#DIV/0!</v>
      </c>
      <c r="G236" s="6">
        <v>0</v>
      </c>
      <c r="H236" s="4">
        <f t="shared" si="80"/>
        <v>-100</v>
      </c>
      <c r="I236" s="6">
        <v>0</v>
      </c>
      <c r="J236" s="4" t="e">
        <f t="shared" si="81"/>
        <v>#DIV/0!</v>
      </c>
      <c r="K236" s="6">
        <v>0</v>
      </c>
      <c r="L236" s="4" t="e">
        <f t="shared" si="82"/>
        <v>#DIV/0!</v>
      </c>
      <c r="M236" s="6">
        <v>0</v>
      </c>
      <c r="N236" s="4" t="e">
        <f t="shared" si="83"/>
        <v>#DIV/0!</v>
      </c>
    </row>
    <row r="237" spans="1:14" ht="35.25" customHeight="1">
      <c r="A237" s="5" t="s">
        <v>7</v>
      </c>
      <c r="B237" s="6">
        <v>10435.53110209</v>
      </c>
      <c r="C237" s="6">
        <v>11348.30585205</v>
      </c>
      <c r="D237" s="4">
        <f t="shared" si="78"/>
        <v>8.746797273951787</v>
      </c>
      <c r="E237" s="6">
        <v>12143.359451809998</v>
      </c>
      <c r="F237" s="4">
        <f t="shared" si="79"/>
        <v>7.005923264011929</v>
      </c>
      <c r="G237" s="6">
        <v>11843.892339630002</v>
      </c>
      <c r="H237" s="4">
        <f t="shared" si="80"/>
        <v>-2.4660977332377345</v>
      </c>
      <c r="I237" s="6">
        <v>12796.2558948</v>
      </c>
      <c r="J237" s="4">
        <f t="shared" si="81"/>
        <v>8.040967680729109</v>
      </c>
      <c r="K237" s="6">
        <v>13313.51783835</v>
      </c>
      <c r="L237" s="4">
        <f t="shared" si="82"/>
        <v>4.042291337423153</v>
      </c>
      <c r="M237" s="6">
        <v>12646.93702059</v>
      </c>
      <c r="N237" s="4">
        <f t="shared" si="83"/>
        <v>-5.006797045330081</v>
      </c>
    </row>
    <row r="238" spans="1:14" ht="35.25" customHeight="1">
      <c r="A238" s="5" t="s">
        <v>8</v>
      </c>
      <c r="B238" s="6">
        <v>1058.64723881</v>
      </c>
      <c r="C238" s="6">
        <v>1148.84784329</v>
      </c>
      <c r="D238" s="4">
        <f t="shared" si="78"/>
        <v>8.52036459107872</v>
      </c>
      <c r="E238" s="6">
        <v>1519.69358972</v>
      </c>
      <c r="F238" s="4">
        <f t="shared" si="79"/>
        <v>32.279796545380194</v>
      </c>
      <c r="G238" s="6">
        <v>1399.88373041</v>
      </c>
      <c r="H238" s="4">
        <f t="shared" si="80"/>
        <v>-7.883816851005785</v>
      </c>
      <c r="I238" s="6">
        <v>1343.38914549</v>
      </c>
      <c r="J238" s="4">
        <f t="shared" si="81"/>
        <v>-4.035662654887336</v>
      </c>
      <c r="K238" s="6">
        <v>1488.89178355</v>
      </c>
      <c r="L238" s="4">
        <f t="shared" si="82"/>
        <v>10.83101188873519</v>
      </c>
      <c r="M238" s="6">
        <v>1448.3162061090904</v>
      </c>
      <c r="N238" s="4">
        <f t="shared" si="83"/>
        <v>-2.7252200522031327</v>
      </c>
    </row>
    <row r="239" spans="1:14" ht="30" customHeight="1">
      <c r="A239" s="5" t="s">
        <v>314</v>
      </c>
      <c r="B239" s="6">
        <v>0</v>
      </c>
      <c r="C239" s="6">
        <v>0</v>
      </c>
      <c r="D239" s="4" t="e">
        <f t="shared" si="78"/>
        <v>#DIV/0!</v>
      </c>
      <c r="E239" s="6">
        <v>0</v>
      </c>
      <c r="F239" s="4" t="e">
        <f t="shared" si="79"/>
        <v>#DIV/0!</v>
      </c>
      <c r="G239" s="6">
        <v>0</v>
      </c>
      <c r="H239" s="4" t="e">
        <f t="shared" si="80"/>
        <v>#DIV/0!</v>
      </c>
      <c r="I239" s="6">
        <v>111.9644045</v>
      </c>
      <c r="J239" s="4" t="e">
        <f t="shared" si="81"/>
        <v>#DIV/0!</v>
      </c>
      <c r="K239" s="6">
        <v>261.2025737</v>
      </c>
      <c r="L239" s="4">
        <f t="shared" si="82"/>
        <v>133.29072741149622</v>
      </c>
      <c r="M239" s="6">
        <v>37.50388683999999</v>
      </c>
      <c r="N239" s="4">
        <f t="shared" si="83"/>
        <v>-85.64183870443999</v>
      </c>
    </row>
    <row r="240" spans="1:14" ht="35.25" customHeight="1">
      <c r="A240" s="5" t="s">
        <v>9</v>
      </c>
      <c r="B240" s="6">
        <v>0</v>
      </c>
      <c r="C240" s="6">
        <v>0</v>
      </c>
      <c r="D240" s="4" t="e">
        <f t="shared" si="78"/>
        <v>#DIV/0!</v>
      </c>
      <c r="E240" s="6">
        <v>0</v>
      </c>
      <c r="F240" s="4" t="e">
        <f t="shared" si="79"/>
        <v>#DIV/0!</v>
      </c>
      <c r="G240" s="6">
        <v>0</v>
      </c>
      <c r="H240" s="4" t="e">
        <f t="shared" si="80"/>
        <v>#DIV/0!</v>
      </c>
      <c r="I240" s="6">
        <v>0</v>
      </c>
      <c r="J240" s="4" t="e">
        <f t="shared" si="81"/>
        <v>#DIV/0!</v>
      </c>
      <c r="K240" s="6">
        <v>0</v>
      </c>
      <c r="L240" s="4" t="e">
        <f t="shared" si="82"/>
        <v>#DIV/0!</v>
      </c>
      <c r="M240" s="6">
        <v>0</v>
      </c>
      <c r="N240" s="4" t="e">
        <f t="shared" si="83"/>
        <v>#DIV/0!</v>
      </c>
    </row>
    <row r="241" spans="1:14" ht="35.25" customHeight="1">
      <c r="A241" s="5" t="s">
        <v>10</v>
      </c>
      <c r="B241" s="6">
        <v>167.78062756000003</v>
      </c>
      <c r="C241" s="6">
        <v>237.56974226</v>
      </c>
      <c r="D241" s="4">
        <f t="shared" si="78"/>
        <v>41.59545456166725</v>
      </c>
      <c r="E241" s="6">
        <v>221.29437651</v>
      </c>
      <c r="F241" s="4">
        <f t="shared" si="79"/>
        <v>-6.85077383810434</v>
      </c>
      <c r="G241" s="6">
        <v>182.9203997</v>
      </c>
      <c r="H241" s="4">
        <f t="shared" si="80"/>
        <v>-17.340692255804317</v>
      </c>
      <c r="I241" s="6">
        <v>225.51808782</v>
      </c>
      <c r="J241" s="4">
        <f t="shared" si="81"/>
        <v>23.28755469038045</v>
      </c>
      <c r="K241" s="6">
        <v>258.89297548085995</v>
      </c>
      <c r="L241" s="4">
        <f t="shared" si="82"/>
        <v>14.79920656630368</v>
      </c>
      <c r="M241" s="6">
        <v>223.11537866999998</v>
      </c>
      <c r="N241" s="4">
        <f t="shared" si="83"/>
        <v>-13.81945444615009</v>
      </c>
    </row>
    <row r="242" spans="1:14" ht="35.25" customHeight="1">
      <c r="A242" s="5" t="s">
        <v>11</v>
      </c>
      <c r="B242" s="6">
        <v>5.0198285899999995</v>
      </c>
      <c r="C242" s="6">
        <v>5.31773645</v>
      </c>
      <c r="D242" s="4">
        <f t="shared" si="78"/>
        <v>5.934622162068695</v>
      </c>
      <c r="E242" s="6">
        <v>6.4205000000000005</v>
      </c>
      <c r="F242" s="4">
        <f t="shared" si="79"/>
        <v>20.73746151898898</v>
      </c>
      <c r="G242" s="6">
        <v>7.462903880000001</v>
      </c>
      <c r="H242" s="4">
        <f t="shared" si="80"/>
        <v>16.235556109337278</v>
      </c>
      <c r="I242" s="6">
        <v>7.063305149999999</v>
      </c>
      <c r="J242" s="4">
        <f t="shared" si="81"/>
        <v>-5.354467060347585</v>
      </c>
      <c r="K242" s="6">
        <v>7.72319869</v>
      </c>
      <c r="L242" s="4">
        <f t="shared" si="82"/>
        <v>9.342560260192094</v>
      </c>
      <c r="M242" s="6">
        <v>6.658402000000001</v>
      </c>
      <c r="N242" s="4">
        <f t="shared" si="83"/>
        <v>-13.786990763020231</v>
      </c>
    </row>
    <row r="243" spans="1:14" ht="35.25" customHeight="1">
      <c r="A243" s="7" t="s">
        <v>3</v>
      </c>
      <c r="B243" s="6">
        <f>SUM(B234:B242)</f>
        <v>39471.91332692</v>
      </c>
      <c r="C243" s="6">
        <f>SUM(C234:C242)</f>
        <v>40065.24719211</v>
      </c>
      <c r="D243" s="4">
        <f t="shared" si="78"/>
        <v>1.503179894716027</v>
      </c>
      <c r="E243" s="6">
        <f>SUM(E234:E242)</f>
        <v>44337.09006988</v>
      </c>
      <c r="F243" s="4">
        <f t="shared" si="79"/>
        <v>10.662215204331128</v>
      </c>
      <c r="G243" s="6">
        <f>SUM(G234:G242)</f>
        <v>43292.0417928</v>
      </c>
      <c r="H243" s="4">
        <f t="shared" si="80"/>
        <v>-2.357052019951902</v>
      </c>
      <c r="I243" s="6">
        <f>SUM(I234:I242)</f>
        <v>45906.934109630005</v>
      </c>
      <c r="J243" s="4">
        <f t="shared" si="81"/>
        <v>6.040122407127703</v>
      </c>
      <c r="K243" s="6">
        <f>SUM(K234:K242)</f>
        <v>50194.22126079664</v>
      </c>
      <c r="L243" s="4">
        <f t="shared" si="82"/>
        <v>9.33908402797756</v>
      </c>
      <c r="M243" s="6">
        <f>SUM(M234:M242)</f>
        <v>45651.27467556908</v>
      </c>
      <c r="N243" s="4">
        <f t="shared" si="83"/>
        <v>-9.050736262295105</v>
      </c>
    </row>
    <row r="244" ht="35.25" customHeight="1">
      <c r="A244" s="1"/>
    </row>
    <row r="245" ht="35.25" customHeight="1">
      <c r="A245" s="1"/>
    </row>
    <row r="246" ht="35.25" customHeight="1">
      <c r="A246" s="1"/>
    </row>
    <row r="247" spans="1:14" ht="35.25" customHeight="1">
      <c r="A247" s="244" t="s">
        <v>66</v>
      </c>
      <c r="B247" s="244"/>
      <c r="C247" s="244"/>
      <c r="D247" s="244"/>
      <c r="E247" s="244"/>
      <c r="F247" s="244"/>
      <c r="G247" s="244"/>
      <c r="H247" s="244"/>
      <c r="I247" s="244"/>
      <c r="J247" s="244"/>
      <c r="K247" s="244"/>
      <c r="L247" s="244"/>
      <c r="M247" s="244"/>
      <c r="N247" s="244"/>
    </row>
    <row r="248" spans="1:14" ht="35.25" customHeight="1">
      <c r="A248" s="244" t="s">
        <v>319</v>
      </c>
      <c r="B248" s="244"/>
      <c r="C248" s="244"/>
      <c r="D248" s="244"/>
      <c r="E248" s="244"/>
      <c r="F248" s="244"/>
      <c r="G248" s="244"/>
      <c r="H248" s="244"/>
      <c r="I248" s="244"/>
      <c r="J248" s="244"/>
      <c r="K248" s="244"/>
      <c r="L248" s="244"/>
      <c r="M248" s="244"/>
      <c r="N248" s="244"/>
    </row>
    <row r="249" spans="1:14" ht="35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35.25" customHeight="1">
      <c r="A250" s="1"/>
      <c r="D250" s="1" t="s">
        <v>59</v>
      </c>
      <c r="F250" s="117" t="s">
        <v>59</v>
      </c>
      <c r="H250" s="117" t="s">
        <v>59</v>
      </c>
      <c r="J250" s="117" t="s">
        <v>59</v>
      </c>
      <c r="L250" s="117" t="s">
        <v>59</v>
      </c>
      <c r="N250" s="117" t="s">
        <v>0</v>
      </c>
    </row>
    <row r="251" spans="1:14" ht="35.25" customHeight="1">
      <c r="A251" s="3" t="s">
        <v>1</v>
      </c>
      <c r="B251" s="3">
        <v>2557</v>
      </c>
      <c r="C251" s="3">
        <v>2558</v>
      </c>
      <c r="D251" s="4" t="s">
        <v>2</v>
      </c>
      <c r="E251" s="3">
        <v>2559</v>
      </c>
      <c r="F251" s="4" t="s">
        <v>2</v>
      </c>
      <c r="G251" s="3">
        <v>2560</v>
      </c>
      <c r="H251" s="4" t="s">
        <v>2</v>
      </c>
      <c r="I251" s="3">
        <v>2561</v>
      </c>
      <c r="J251" s="4" t="s">
        <v>2</v>
      </c>
      <c r="K251" s="3">
        <v>2562</v>
      </c>
      <c r="L251" s="4" t="s">
        <v>2</v>
      </c>
      <c r="M251" s="3">
        <v>2563</v>
      </c>
      <c r="N251" s="4" t="s">
        <v>2</v>
      </c>
    </row>
    <row r="252" spans="1:14" ht="35.25" customHeight="1">
      <c r="A252" s="5" t="s">
        <v>4</v>
      </c>
      <c r="B252" s="15">
        <f aca="true" t="shared" si="84" ref="B252:C256">B27+B44+B61+B78+B95+B112+B129+B147+B164+B182+B199+B217+B234</f>
        <v>36074.731006760005</v>
      </c>
      <c r="C252" s="15">
        <f t="shared" si="84"/>
        <v>38449.43379159999</v>
      </c>
      <c r="D252" s="4">
        <f aca="true" t="shared" si="85" ref="D252:D261">(C252-B252)/B252*100</f>
        <v>6.582731786399171</v>
      </c>
      <c r="E252" s="15">
        <f>E27+E44+E61+E78+E95+E112+E129+E147+E164+E182+E199+E217+E234</f>
        <v>40076.43722739</v>
      </c>
      <c r="F252" s="4">
        <f aca="true" t="shared" si="86" ref="F252:F261">(E252-C252)/C252*100</f>
        <v>4.23154068954185</v>
      </c>
      <c r="G252" s="15">
        <f>G27+G44+G61+G78+G95+G112+G129+G147+G164+G182+G199+G217+G234</f>
        <v>39766.425899170004</v>
      </c>
      <c r="H252" s="4">
        <f aca="true" t="shared" si="87" ref="H252:H261">(G252-E252)/E252*100</f>
        <v>-0.7735501198897016</v>
      </c>
      <c r="I252" s="15">
        <f aca="true" t="shared" si="88" ref="I252:K260">I27+I44+I61+I78+I95+I112+I129+I147+I164+I182+I199+I217+I234</f>
        <v>40107.02832007</v>
      </c>
      <c r="J252" s="4">
        <f aca="true" t="shared" si="89" ref="J252:J261">(I252-G252)/G252*100</f>
        <v>0.8565075014878422</v>
      </c>
      <c r="K252" s="15">
        <f t="shared" si="88"/>
        <v>42452.42638967435</v>
      </c>
      <c r="L252" s="4">
        <f aca="true" t="shared" si="90" ref="L252:L261">(K252-I252)/I252*100</f>
        <v>5.847848040216651</v>
      </c>
      <c r="M252" s="15">
        <f aca="true" t="shared" si="91" ref="M252:M260">M27+M44+M61+M78+M95+M112+M129+M147+M164+M182+M199+M217+M234</f>
        <v>41320.98599003999</v>
      </c>
      <c r="N252" s="4">
        <f aca="true" t="shared" si="92" ref="N252:N261">(M252-K252)/K252*100</f>
        <v>-2.6651960697105395</v>
      </c>
    </row>
    <row r="253" spans="1:14" ht="35.25" customHeight="1">
      <c r="A253" s="5" t="s">
        <v>5</v>
      </c>
      <c r="B253" s="15">
        <f t="shared" si="84"/>
        <v>104592.12614621</v>
      </c>
      <c r="C253" s="15">
        <f t="shared" si="84"/>
        <v>100011.71957348002</v>
      </c>
      <c r="D253" s="4">
        <f t="shared" si="85"/>
        <v>-4.37930343468398</v>
      </c>
      <c r="E253" s="15">
        <f aca="true" t="shared" si="93" ref="E253:G260">E28+E45+E62+E79+E96+E113+E130+E148+E165+E183+E200+E218+E235</f>
        <v>108488.22939498001</v>
      </c>
      <c r="F253" s="4">
        <f t="shared" si="86"/>
        <v>8.475516527112783</v>
      </c>
      <c r="G253" s="15">
        <f t="shared" si="93"/>
        <v>111110.77554441999</v>
      </c>
      <c r="H253" s="4">
        <f t="shared" si="87"/>
        <v>2.4173554717092007</v>
      </c>
      <c r="I253" s="15">
        <f t="shared" si="88"/>
        <v>115305.09937379</v>
      </c>
      <c r="J253" s="4">
        <f t="shared" si="89"/>
        <v>3.7749028470179304</v>
      </c>
      <c r="K253" s="15">
        <f t="shared" si="88"/>
        <v>121204.28887875998</v>
      </c>
      <c r="L253" s="4">
        <f t="shared" si="90"/>
        <v>5.116156646156905</v>
      </c>
      <c r="M253" s="15">
        <f t="shared" si="91"/>
        <v>103751.19555080999</v>
      </c>
      <c r="N253" s="4">
        <f t="shared" si="92"/>
        <v>-14.399732459474453</v>
      </c>
    </row>
    <row r="254" spans="1:14" ht="35.25" customHeight="1">
      <c r="A254" s="5" t="s">
        <v>6</v>
      </c>
      <c r="B254" s="74">
        <f t="shared" si="84"/>
        <v>0</v>
      </c>
      <c r="C254" s="116">
        <f t="shared" si="84"/>
        <v>0</v>
      </c>
      <c r="D254" s="4" t="e">
        <f t="shared" si="85"/>
        <v>#DIV/0!</v>
      </c>
      <c r="E254" s="116">
        <f t="shared" si="93"/>
        <v>0.011825130000000001</v>
      </c>
      <c r="F254" s="4" t="e">
        <f t="shared" si="86"/>
        <v>#DIV/0!</v>
      </c>
      <c r="G254" s="116">
        <f t="shared" si="93"/>
        <v>0</v>
      </c>
      <c r="H254" s="4">
        <f t="shared" si="87"/>
        <v>-100</v>
      </c>
      <c r="I254" s="116">
        <f t="shared" si="88"/>
        <v>0.00047339999999999996</v>
      </c>
      <c r="J254" s="4" t="e">
        <f t="shared" si="89"/>
        <v>#DIV/0!</v>
      </c>
      <c r="K254" s="116">
        <f t="shared" si="88"/>
        <v>0</v>
      </c>
      <c r="L254" s="4">
        <f t="shared" si="90"/>
        <v>-100</v>
      </c>
      <c r="M254" s="116">
        <f t="shared" si="91"/>
        <v>0</v>
      </c>
      <c r="N254" s="4" t="e">
        <f t="shared" si="92"/>
        <v>#DIV/0!</v>
      </c>
    </row>
    <row r="255" spans="1:14" ht="35.25" customHeight="1">
      <c r="A255" s="5" t="s">
        <v>7</v>
      </c>
      <c r="B255" s="15">
        <f t="shared" si="84"/>
        <v>200777.89980527002</v>
      </c>
      <c r="C255" s="15">
        <f t="shared" si="84"/>
        <v>172290.69930626996</v>
      </c>
      <c r="D255" s="4">
        <f t="shared" si="85"/>
        <v>-14.188414425406956</v>
      </c>
      <c r="E255" s="15">
        <f t="shared" si="93"/>
        <v>167926.5297635</v>
      </c>
      <c r="F255" s="4">
        <f t="shared" si="86"/>
        <v>-2.533026774133675</v>
      </c>
      <c r="G255" s="15">
        <f t="shared" si="93"/>
        <v>183746.18449779</v>
      </c>
      <c r="H255" s="4">
        <f t="shared" si="87"/>
        <v>9.420580986559822</v>
      </c>
      <c r="I255" s="15">
        <f t="shared" si="88"/>
        <v>211639.33262367002</v>
      </c>
      <c r="J255" s="4">
        <f t="shared" si="89"/>
        <v>15.180259770899083</v>
      </c>
      <c r="K255" s="15">
        <f t="shared" si="88"/>
        <v>216002.56510309337</v>
      </c>
      <c r="L255" s="4">
        <f t="shared" si="90"/>
        <v>2.061635909229546</v>
      </c>
      <c r="M255" s="15">
        <f t="shared" si="91"/>
        <v>182062.84891212697</v>
      </c>
      <c r="N255" s="4">
        <f t="shared" si="92"/>
        <v>-15.712644974733381</v>
      </c>
    </row>
    <row r="256" spans="1:14" ht="35.25" customHeight="1">
      <c r="A256" s="5" t="s">
        <v>8</v>
      </c>
      <c r="B256" s="15">
        <f t="shared" si="84"/>
        <v>6400.38926729</v>
      </c>
      <c r="C256" s="15">
        <f t="shared" si="84"/>
        <v>6924.82848704</v>
      </c>
      <c r="D256" s="4">
        <f t="shared" si="85"/>
        <v>8.193864433062114</v>
      </c>
      <c r="E256" s="15">
        <f t="shared" si="93"/>
        <v>7070.538133349999</v>
      </c>
      <c r="F256" s="4">
        <f t="shared" si="86"/>
        <v>2.1041625302734683</v>
      </c>
      <c r="G256" s="15">
        <f t="shared" si="93"/>
        <v>7015.552679420001</v>
      </c>
      <c r="H256" s="4">
        <f t="shared" si="87"/>
        <v>-0.7776700004013095</v>
      </c>
      <c r="I256" s="15">
        <f t="shared" si="88"/>
        <v>7923.413626399999</v>
      </c>
      <c r="J256" s="4">
        <f t="shared" si="89"/>
        <v>12.940690327124068</v>
      </c>
      <c r="K256" s="15">
        <f t="shared" si="88"/>
        <v>7735.578284768802</v>
      </c>
      <c r="L256" s="4">
        <f t="shared" si="90"/>
        <v>-2.3706365777163083</v>
      </c>
      <c r="M256" s="15">
        <f t="shared" si="91"/>
        <v>7053.450882347268</v>
      </c>
      <c r="N256" s="4">
        <f t="shared" si="92"/>
        <v>-8.818053121699117</v>
      </c>
    </row>
    <row r="257" spans="1:14" ht="30" customHeight="1">
      <c r="A257" s="5" t="s">
        <v>314</v>
      </c>
      <c r="B257" s="96">
        <f>B32+B49+B66+B83+B100+B117+B135+B152+B169+B187+B204+B222+B239</f>
        <v>0</v>
      </c>
      <c r="C257" s="96">
        <f>C32+C49+C66+C83+C100+C117+C135+C152+C169+C187+C204+C222+C239</f>
        <v>0</v>
      </c>
      <c r="D257" s="97" t="e">
        <f t="shared" si="85"/>
        <v>#DIV/0!</v>
      </c>
      <c r="E257" s="116">
        <f t="shared" si="93"/>
        <v>0</v>
      </c>
      <c r="F257" s="97" t="e">
        <f>(E257-C257)/C257*100</f>
        <v>#DIV/0!</v>
      </c>
      <c r="G257" s="116">
        <f t="shared" si="93"/>
        <v>0</v>
      </c>
      <c r="H257" s="97" t="e">
        <f t="shared" si="87"/>
        <v>#DIV/0!</v>
      </c>
      <c r="I257" s="116">
        <f t="shared" si="88"/>
        <v>111.9644045</v>
      </c>
      <c r="J257" s="97" t="e">
        <f t="shared" si="89"/>
        <v>#DIV/0!</v>
      </c>
      <c r="K257" s="116">
        <f t="shared" si="88"/>
        <v>301.22418253</v>
      </c>
      <c r="L257" s="97">
        <f t="shared" si="90"/>
        <v>169.03566707220776</v>
      </c>
      <c r="M257" s="116">
        <f t="shared" si="91"/>
        <v>44.76796183999999</v>
      </c>
      <c r="N257" s="97">
        <f t="shared" si="92"/>
        <v>-85.13799208815468</v>
      </c>
    </row>
    <row r="258" spans="1:14" ht="35.25" customHeight="1">
      <c r="A258" s="5" t="s">
        <v>9</v>
      </c>
      <c r="B258" s="6">
        <v>0</v>
      </c>
      <c r="C258" s="6">
        <v>0</v>
      </c>
      <c r="D258" s="4" t="e">
        <f t="shared" si="85"/>
        <v>#DIV/0!</v>
      </c>
      <c r="E258" s="116">
        <f t="shared" si="93"/>
        <v>0</v>
      </c>
      <c r="F258" s="4" t="e">
        <f t="shared" si="86"/>
        <v>#DIV/0!</v>
      </c>
      <c r="G258" s="116">
        <f t="shared" si="93"/>
        <v>0</v>
      </c>
      <c r="H258" s="4" t="e">
        <f t="shared" si="87"/>
        <v>#DIV/0!</v>
      </c>
      <c r="I258" s="116">
        <f t="shared" si="88"/>
        <v>0</v>
      </c>
      <c r="J258" s="4" t="e">
        <f t="shared" si="89"/>
        <v>#DIV/0!</v>
      </c>
      <c r="K258" s="116">
        <f t="shared" si="88"/>
        <v>0</v>
      </c>
      <c r="L258" s="4" t="e">
        <f t="shared" si="90"/>
        <v>#DIV/0!</v>
      </c>
      <c r="M258" s="116">
        <f t="shared" si="91"/>
        <v>0</v>
      </c>
      <c r="N258" s="4" t="e">
        <f t="shared" si="92"/>
        <v>#DIV/0!</v>
      </c>
    </row>
    <row r="259" spans="1:14" ht="35.25" customHeight="1">
      <c r="A259" s="5" t="s">
        <v>10</v>
      </c>
      <c r="B259" s="15">
        <f>B34+B51+B68+B85+B102+B119+B136+B154+B171+B189+B206+B224+B241</f>
        <v>1248.77501782</v>
      </c>
      <c r="C259" s="15">
        <f>C34+C51+C68+C85+C102+C119+C136+C154+C171+C189+C206+C224+C241</f>
        <v>1449.64630291</v>
      </c>
      <c r="D259" s="4">
        <f t="shared" si="85"/>
        <v>16.0854663348938</v>
      </c>
      <c r="E259" s="15">
        <f t="shared" si="93"/>
        <v>1428.79075564</v>
      </c>
      <c r="F259" s="4">
        <f t="shared" si="86"/>
        <v>-1.4386645368690867</v>
      </c>
      <c r="G259" s="15">
        <f t="shared" si="93"/>
        <v>1330.85608186</v>
      </c>
      <c r="H259" s="4">
        <f t="shared" si="87"/>
        <v>-6.854374819644751</v>
      </c>
      <c r="I259" s="15">
        <f t="shared" si="88"/>
        <v>1585.4542390499996</v>
      </c>
      <c r="J259" s="4">
        <f t="shared" si="89"/>
        <v>19.130404907056082</v>
      </c>
      <c r="K259" s="15">
        <f t="shared" si="88"/>
        <v>1743.5572236963872</v>
      </c>
      <c r="L259" s="4">
        <f t="shared" si="90"/>
        <v>9.972093848708145</v>
      </c>
      <c r="M259" s="15">
        <f t="shared" si="91"/>
        <v>1658.59080916</v>
      </c>
      <c r="N259" s="4">
        <f t="shared" si="92"/>
        <v>-4.873164664837107</v>
      </c>
    </row>
    <row r="260" spans="1:14" ht="35.25" customHeight="1">
      <c r="A260" s="5" t="s">
        <v>11</v>
      </c>
      <c r="B260" s="15">
        <f>B35+B52+B69+B86+B103+B120+B137+B155+B172+B190+B207+B225+B242</f>
        <v>45.73583836</v>
      </c>
      <c r="C260" s="15">
        <f>C35+C52+C69+C86+C103+C120+C137+C155+C172+C190+C207+C225+C242</f>
        <v>46.39184109</v>
      </c>
      <c r="D260" s="4">
        <f t="shared" si="85"/>
        <v>1.4343297368606436</v>
      </c>
      <c r="E260" s="15">
        <f t="shared" si="93"/>
        <v>54.26741100000001</v>
      </c>
      <c r="F260" s="4">
        <f t="shared" si="86"/>
        <v>16.976196083103133</v>
      </c>
      <c r="G260" s="15">
        <f t="shared" si="93"/>
        <v>60.887942890000005</v>
      </c>
      <c r="H260" s="4">
        <f t="shared" si="87"/>
        <v>12.199830004788682</v>
      </c>
      <c r="I260" s="15">
        <f t="shared" si="88"/>
        <v>58.22691851</v>
      </c>
      <c r="J260" s="4">
        <f t="shared" si="89"/>
        <v>-4.370363414654043</v>
      </c>
      <c r="K260" s="15">
        <f t="shared" si="88"/>
        <v>64.67086056</v>
      </c>
      <c r="L260" s="4">
        <f t="shared" si="90"/>
        <v>11.066946723092178</v>
      </c>
      <c r="M260" s="15">
        <f t="shared" si="91"/>
        <v>50.83146183000001</v>
      </c>
      <c r="N260" s="4">
        <f t="shared" si="92"/>
        <v>-21.39974419724961</v>
      </c>
    </row>
    <row r="261" spans="1:14" ht="35.25" customHeight="1">
      <c r="A261" s="7" t="s">
        <v>3</v>
      </c>
      <c r="B261" s="6">
        <f>SUM(B252:B260)</f>
        <v>349139.65708171</v>
      </c>
      <c r="C261" s="6">
        <f>SUM(C252:C260)</f>
        <v>319172.71930239</v>
      </c>
      <c r="D261" s="4">
        <f t="shared" si="85"/>
        <v>-8.58308048698884</v>
      </c>
      <c r="E261" s="6">
        <f>SUM(E252:E260)</f>
        <v>325044.80451099004</v>
      </c>
      <c r="F261" s="4">
        <f t="shared" si="86"/>
        <v>1.8397829305194215</v>
      </c>
      <c r="G261" s="6">
        <f>SUM(G252:G260)</f>
        <v>343030.68264555</v>
      </c>
      <c r="H261" s="4">
        <f t="shared" si="87"/>
        <v>5.533353520791882</v>
      </c>
      <c r="I261" s="6">
        <f>SUM(I252:I260)</f>
        <v>376730.51997938997</v>
      </c>
      <c r="J261" s="4">
        <f t="shared" si="89"/>
        <v>9.82414665473574</v>
      </c>
      <c r="K261" s="6">
        <f>SUM(K252:K260)</f>
        <v>389504.31092308287</v>
      </c>
      <c r="L261" s="4">
        <f t="shared" si="90"/>
        <v>3.390697133959767</v>
      </c>
      <c r="M261" s="6">
        <f>SUM(M252:M260)</f>
        <v>335942.67156815424</v>
      </c>
      <c r="N261" s="4">
        <f t="shared" si="92"/>
        <v>-13.7512314633934</v>
      </c>
    </row>
  </sheetData>
  <sheetProtection/>
  <mergeCells count="30">
    <mergeCell ref="A1:N1"/>
    <mergeCell ref="A2:N2"/>
    <mergeCell ref="A22:N22"/>
    <mergeCell ref="A23:N23"/>
    <mergeCell ref="A39:N39"/>
    <mergeCell ref="A40:N40"/>
    <mergeCell ref="A56:N56"/>
    <mergeCell ref="A57:N57"/>
    <mergeCell ref="A73:N73"/>
    <mergeCell ref="A74:N74"/>
    <mergeCell ref="A90:N90"/>
    <mergeCell ref="A91:N91"/>
    <mergeCell ref="A107:N107"/>
    <mergeCell ref="A212:N212"/>
    <mergeCell ref="A108:N108"/>
    <mergeCell ref="A124:N124"/>
    <mergeCell ref="A125:N125"/>
    <mergeCell ref="A142:N142"/>
    <mergeCell ref="A143:N143"/>
    <mergeCell ref="A159:N159"/>
    <mergeCell ref="A213:N213"/>
    <mergeCell ref="A229:N229"/>
    <mergeCell ref="A230:N230"/>
    <mergeCell ref="A247:N247"/>
    <mergeCell ref="A248:N248"/>
    <mergeCell ref="A160:N160"/>
    <mergeCell ref="A177:N177"/>
    <mergeCell ref="A178:N178"/>
    <mergeCell ref="A194:N194"/>
    <mergeCell ref="A195:N195"/>
  </mergeCells>
  <printOptions horizontalCentered="1"/>
  <pageMargins left="0.1968503937007874" right="0" top="0.35433070866141736" bottom="0.1968503937007874" header="0.31496062992125984" footer="0.15748031496062992"/>
  <pageSetup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8"/>
  <sheetViews>
    <sheetView zoomScale="81" zoomScaleNormal="81" zoomScalePageLayoutView="0" workbookViewId="0" topLeftCell="A187">
      <selection activeCell="H41" sqref="H41"/>
    </sheetView>
  </sheetViews>
  <sheetFormatPr defaultColWidth="9.140625" defaultRowHeight="36" customHeight="1"/>
  <cols>
    <col min="1" max="1" width="31.28125" style="2" customWidth="1"/>
    <col min="2" max="2" width="14.421875" style="2" customWidth="1"/>
    <col min="3" max="3" width="14.8515625" style="2" customWidth="1"/>
    <col min="4" max="4" width="15.140625" style="2" customWidth="1"/>
    <col min="5" max="5" width="13.7109375" style="2" customWidth="1"/>
    <col min="6" max="6" width="16.28125" style="2" customWidth="1"/>
    <col min="7" max="7" width="13.7109375" style="2" customWidth="1"/>
    <col min="8" max="8" width="16.28125" style="2" customWidth="1"/>
    <col min="9" max="9" width="13.7109375" style="2" customWidth="1"/>
    <col min="10" max="10" width="16.28125" style="2" customWidth="1"/>
    <col min="11" max="11" width="13.7109375" style="2" customWidth="1"/>
    <col min="12" max="12" width="16.28125" style="2" customWidth="1"/>
    <col min="13" max="13" width="13.7109375" style="2" customWidth="1"/>
    <col min="14" max="14" width="16.28125" style="2" customWidth="1"/>
    <col min="15" max="16384" width="9.140625" style="2" customWidth="1"/>
  </cols>
  <sheetData>
    <row r="1" spans="1:14" ht="34.5" customHeight="1">
      <c r="A1" s="244" t="s">
        <v>102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4.5" customHeight="1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4.5" customHeight="1">
      <c r="A4" s="1"/>
      <c r="B4" s="1"/>
      <c r="C4" s="1"/>
      <c r="D4" s="1" t="s">
        <v>59</v>
      </c>
      <c r="E4" s="1"/>
      <c r="F4" s="117" t="s">
        <v>59</v>
      </c>
      <c r="G4" s="1"/>
      <c r="H4" s="117" t="s">
        <v>59</v>
      </c>
      <c r="I4" s="1"/>
      <c r="J4" s="117" t="s">
        <v>59</v>
      </c>
      <c r="K4" s="1"/>
      <c r="L4" s="117" t="s">
        <v>59</v>
      </c>
      <c r="M4" s="1"/>
      <c r="N4" s="117" t="s">
        <v>0</v>
      </c>
    </row>
    <row r="5" spans="1:14" ht="34.5" customHeight="1">
      <c r="A5" s="3" t="s">
        <v>58</v>
      </c>
      <c r="B5" s="7">
        <v>2557</v>
      </c>
      <c r="C5" s="7">
        <v>2558</v>
      </c>
      <c r="D5" s="3" t="s">
        <v>2</v>
      </c>
      <c r="E5" s="7">
        <v>2559</v>
      </c>
      <c r="F5" s="3" t="s">
        <v>2</v>
      </c>
      <c r="G5" s="7">
        <v>2560</v>
      </c>
      <c r="H5" s="3" t="s">
        <v>2</v>
      </c>
      <c r="I5" s="7">
        <v>2561</v>
      </c>
      <c r="J5" s="3" t="s">
        <v>2</v>
      </c>
      <c r="K5" s="7">
        <v>2562</v>
      </c>
      <c r="L5" s="3" t="s">
        <v>2</v>
      </c>
      <c r="M5" s="7">
        <v>2563</v>
      </c>
      <c r="N5" s="3" t="s">
        <v>2</v>
      </c>
    </row>
    <row r="6" spans="1:14" ht="34.5" customHeight="1">
      <c r="A6" s="164" t="s">
        <v>257</v>
      </c>
      <c r="B6" s="176">
        <f>B33</f>
        <v>4745.232505701273</v>
      </c>
      <c r="C6" s="174">
        <f>C33</f>
        <v>4768.506172507092</v>
      </c>
      <c r="D6" s="175">
        <f aca="true" t="shared" si="0" ref="D6:D16">(C6-B6)/B6*100</f>
        <v>0.49046420334211266</v>
      </c>
      <c r="E6" s="174">
        <f>E33</f>
        <v>5523.803192316091</v>
      </c>
      <c r="F6" s="175">
        <f>(E6-C6)/C6*100</f>
        <v>15.83927948261192</v>
      </c>
      <c r="G6" s="174">
        <f>G33</f>
        <v>5557.512690070726</v>
      </c>
      <c r="H6" s="175">
        <f>(G6-E6)/E6*100</f>
        <v>0.6102588484964039</v>
      </c>
      <c r="I6" s="174">
        <f>I33</f>
        <v>5470.83069202</v>
      </c>
      <c r="J6" s="175">
        <f>(I6-G6)/G6*100</f>
        <v>-1.5597264978916863</v>
      </c>
      <c r="K6" s="174">
        <f>K33</f>
        <v>5750.289478933329</v>
      </c>
      <c r="L6" s="175">
        <f>(K6-I6)/I6*100</f>
        <v>5.10816003355687</v>
      </c>
      <c r="M6" s="174">
        <f>M33</f>
        <v>5690.706177417179</v>
      </c>
      <c r="N6" s="175">
        <f>(M6-K6)/K6*100</f>
        <v>-1.036179165143567</v>
      </c>
    </row>
    <row r="7" spans="1:14" s="163" customFormat="1" ht="34.5" customHeight="1">
      <c r="A7" s="164" t="s">
        <v>258</v>
      </c>
      <c r="B7" s="176">
        <f>B50</f>
        <v>5083.96045978209</v>
      </c>
      <c r="C7" s="174">
        <f>C50</f>
        <v>5213.253486891001</v>
      </c>
      <c r="D7" s="175">
        <f t="shared" si="0"/>
        <v>2.543155638831475</v>
      </c>
      <c r="E7" s="174">
        <f>E50</f>
        <v>6077.243641621091</v>
      </c>
      <c r="F7" s="175">
        <f aca="true" t="shared" si="1" ref="F7:F16">(E7-C7)/C7*100</f>
        <v>16.57295500597926</v>
      </c>
      <c r="G7" s="174">
        <f>G50</f>
        <v>6473.476724570546</v>
      </c>
      <c r="H7" s="175">
        <f aca="true" t="shared" si="2" ref="H7:H16">(G7-E7)/E7*100</f>
        <v>6.5199473036720414</v>
      </c>
      <c r="I7" s="174">
        <f>I50</f>
        <v>6886.553827769998</v>
      </c>
      <c r="J7" s="175">
        <f aca="true" t="shared" si="3" ref="J7:J16">(I7-G7)/G7*100</f>
        <v>6.381070339398734</v>
      </c>
      <c r="K7" s="174">
        <f>K50</f>
        <v>7404.741870063486</v>
      </c>
      <c r="L7" s="175">
        <f aca="true" t="shared" si="4" ref="L7:L16">(K7-I7)/I7*100</f>
        <v>7.524635038847692</v>
      </c>
      <c r="M7" s="174">
        <f>M50</f>
        <v>7515.724929204091</v>
      </c>
      <c r="N7" s="175">
        <f aca="true" t="shared" si="5" ref="N7:N16">(M7-K7)/K7*100</f>
        <v>1.4988106417226512</v>
      </c>
    </row>
    <row r="8" spans="1:14" s="110" customFormat="1" ht="34.5" customHeight="1">
      <c r="A8" s="164" t="s">
        <v>259</v>
      </c>
      <c r="B8" s="176">
        <f>B67</f>
        <v>2128.3944391499995</v>
      </c>
      <c r="C8" s="174">
        <f>C67</f>
        <v>2140.6017056962723</v>
      </c>
      <c r="D8" s="175">
        <f t="shared" si="0"/>
        <v>0.5735434335727733</v>
      </c>
      <c r="E8" s="174">
        <f>E67</f>
        <v>2089.2120280938184</v>
      </c>
      <c r="F8" s="175">
        <f t="shared" si="1"/>
        <v>-2.4007117935906934</v>
      </c>
      <c r="G8" s="174">
        <f>G67</f>
        <v>1846.2342201532726</v>
      </c>
      <c r="H8" s="175">
        <f t="shared" si="2"/>
        <v>-11.630117224733619</v>
      </c>
      <c r="I8" s="174">
        <f>I67</f>
        <v>1964.48328728</v>
      </c>
      <c r="J8" s="175">
        <f t="shared" si="3"/>
        <v>6.404878960423041</v>
      </c>
      <c r="K8" s="174">
        <f>K67</f>
        <v>2044.8821255365358</v>
      </c>
      <c r="L8" s="175">
        <f t="shared" si="4"/>
        <v>4.092620119352354</v>
      </c>
      <c r="M8" s="174">
        <f>M67</f>
        <v>2064.340457296454</v>
      </c>
      <c r="N8" s="175">
        <f t="shared" si="5"/>
        <v>0.9515625138936976</v>
      </c>
    </row>
    <row r="9" spans="1:14" s="110" customFormat="1" ht="34.5" customHeight="1">
      <c r="A9" s="164" t="s">
        <v>260</v>
      </c>
      <c r="B9" s="176">
        <f>B83</f>
        <v>8953.093521207726</v>
      </c>
      <c r="C9" s="174">
        <f>C83</f>
        <v>10426.156433494181</v>
      </c>
      <c r="D9" s="175">
        <f t="shared" si="0"/>
        <v>16.453116554597848</v>
      </c>
      <c r="E9" s="174">
        <f>E83</f>
        <v>7220.209120055092</v>
      </c>
      <c r="F9" s="175">
        <f t="shared" si="1"/>
        <v>-30.74908125433392</v>
      </c>
      <c r="G9" s="174">
        <f>G83</f>
        <v>6662.832788977637</v>
      </c>
      <c r="H9" s="175">
        <f t="shared" si="2"/>
        <v>-7.7196701897354725</v>
      </c>
      <c r="I9" s="174">
        <f>I83</f>
        <v>7014.888704689999</v>
      </c>
      <c r="J9" s="175">
        <f t="shared" si="3"/>
        <v>5.283877396634804</v>
      </c>
      <c r="K9" s="174">
        <f>K83</f>
        <v>7596.857740645542</v>
      </c>
      <c r="L9" s="175">
        <f t="shared" si="4"/>
        <v>8.296197708260886</v>
      </c>
      <c r="M9" s="174">
        <f>M83</f>
        <v>6381.570795799636</v>
      </c>
      <c r="N9" s="175">
        <f t="shared" si="5"/>
        <v>-15.99723183367967</v>
      </c>
    </row>
    <row r="10" spans="1:14" s="110" customFormat="1" ht="34.5" customHeight="1">
      <c r="A10" s="164" t="s">
        <v>261</v>
      </c>
      <c r="B10" s="176">
        <f>B100</f>
        <v>4714.292219671364</v>
      </c>
      <c r="C10" s="174">
        <f>C100</f>
        <v>5151.94795915509</v>
      </c>
      <c r="D10" s="175">
        <f t="shared" si="0"/>
        <v>9.28359378439707</v>
      </c>
      <c r="E10" s="174">
        <f>E100</f>
        <v>4845.974201188274</v>
      </c>
      <c r="F10" s="175">
        <f t="shared" si="1"/>
        <v>-5.938991627877301</v>
      </c>
      <c r="G10" s="174">
        <f>G100</f>
        <v>4634.903637043454</v>
      </c>
      <c r="H10" s="175">
        <f t="shared" si="2"/>
        <v>-4.355585799302504</v>
      </c>
      <c r="I10" s="174">
        <f>I100</f>
        <v>4648.4562104100005</v>
      </c>
      <c r="J10" s="175">
        <f t="shared" si="3"/>
        <v>0.2924024840177977</v>
      </c>
      <c r="K10" s="174">
        <f>K100</f>
        <v>4088.0726286990916</v>
      </c>
      <c r="L10" s="175">
        <f t="shared" si="4"/>
        <v>-12.055262141782814</v>
      </c>
      <c r="M10" s="174">
        <f>M100</f>
        <v>3878.4547863546354</v>
      </c>
      <c r="N10" s="175">
        <f t="shared" si="5"/>
        <v>-5.127546924506595</v>
      </c>
    </row>
    <row r="11" spans="1:14" s="110" customFormat="1" ht="34.5" customHeight="1">
      <c r="A11" s="164" t="s">
        <v>262</v>
      </c>
      <c r="B11" s="176">
        <f>B116</f>
        <v>1835.6477482564546</v>
      </c>
      <c r="C11" s="174">
        <f>C116</f>
        <v>2202.313546654182</v>
      </c>
      <c r="D11" s="175">
        <f t="shared" si="0"/>
        <v>19.974736370090397</v>
      </c>
      <c r="E11" s="174">
        <f>E116</f>
        <v>2266.7629711047275</v>
      </c>
      <c r="F11" s="175">
        <f t="shared" si="1"/>
        <v>2.9264418115421758</v>
      </c>
      <c r="G11" s="174">
        <f>G116</f>
        <v>1949.0568419805456</v>
      </c>
      <c r="H11" s="175">
        <f t="shared" si="2"/>
        <v>-14.015851378114974</v>
      </c>
      <c r="I11" s="174">
        <f>I116</f>
        <v>1947.02725248</v>
      </c>
      <c r="J11" s="175">
        <f t="shared" si="3"/>
        <v>-0.1041318783952574</v>
      </c>
      <c r="K11" s="174">
        <f>K116</f>
        <v>1854.2259907693165</v>
      </c>
      <c r="L11" s="175">
        <f t="shared" si="4"/>
        <v>-4.7663052272370185</v>
      </c>
      <c r="M11" s="174">
        <f>M116</f>
        <v>1682.576572513545</v>
      </c>
      <c r="N11" s="175">
        <f t="shared" si="5"/>
        <v>-9.257200530586582</v>
      </c>
    </row>
    <row r="12" spans="1:14" s="110" customFormat="1" ht="34.5" customHeight="1">
      <c r="A12" s="164" t="s">
        <v>263</v>
      </c>
      <c r="B12" s="176">
        <f>B132</f>
        <v>8545.568144217363</v>
      </c>
      <c r="C12" s="174">
        <f>C132</f>
        <v>9542.905048154817</v>
      </c>
      <c r="D12" s="175">
        <f t="shared" si="0"/>
        <v>11.670808623910329</v>
      </c>
      <c r="E12" s="174">
        <f>E132</f>
        <v>10702.143019433362</v>
      </c>
      <c r="F12" s="175">
        <f t="shared" si="1"/>
        <v>12.147642310479577</v>
      </c>
      <c r="G12" s="174">
        <f>G132</f>
        <v>11381.000913144091</v>
      </c>
      <c r="H12" s="175">
        <f t="shared" si="2"/>
        <v>6.343195867201852</v>
      </c>
      <c r="I12" s="174">
        <f>I132</f>
        <v>11774.479491080001</v>
      </c>
      <c r="J12" s="175">
        <f t="shared" si="3"/>
        <v>3.4573284102057804</v>
      </c>
      <c r="K12" s="174">
        <f>K132</f>
        <v>12287.2470085476</v>
      </c>
      <c r="L12" s="175">
        <f t="shared" si="4"/>
        <v>4.354906030929489</v>
      </c>
      <c r="M12" s="174">
        <f>M132</f>
        <v>12857.924375650544</v>
      </c>
      <c r="N12" s="175">
        <f t="shared" si="5"/>
        <v>4.644468909153967</v>
      </c>
    </row>
    <row r="13" spans="1:14" ht="34.5" customHeight="1">
      <c r="A13" s="164" t="s">
        <v>264</v>
      </c>
      <c r="B13" s="176">
        <f>B149</f>
        <v>4876.208830490363</v>
      </c>
      <c r="C13" s="174">
        <f>C149</f>
        <v>4913.757310566181</v>
      </c>
      <c r="D13" s="175">
        <f t="shared" si="0"/>
        <v>0.7700342905954384</v>
      </c>
      <c r="E13" s="174">
        <f>E149</f>
        <v>5587.295485628909</v>
      </c>
      <c r="F13" s="175">
        <f t="shared" si="1"/>
        <v>13.707192530945733</v>
      </c>
      <c r="G13" s="174">
        <f>G149</f>
        <v>5951.6392147120905</v>
      </c>
      <c r="H13" s="175">
        <f t="shared" si="2"/>
        <v>6.520931817912812</v>
      </c>
      <c r="I13" s="174">
        <f>I149</f>
        <v>5940.28383302</v>
      </c>
      <c r="J13" s="175">
        <f t="shared" si="3"/>
        <v>-0.19079418765876283</v>
      </c>
      <c r="K13" s="174">
        <f>K149</f>
        <v>6050.192969276942</v>
      </c>
      <c r="L13" s="175">
        <f t="shared" si="4"/>
        <v>1.8502337488655742</v>
      </c>
      <c r="M13" s="174">
        <f>M149</f>
        <v>6171.476164608998</v>
      </c>
      <c r="N13" s="175">
        <f t="shared" si="5"/>
        <v>2.0046169758210377</v>
      </c>
    </row>
    <row r="14" spans="1:14" s="110" customFormat="1" ht="34.5" customHeight="1">
      <c r="A14" s="164" t="s">
        <v>265</v>
      </c>
      <c r="B14" s="176">
        <f>B165</f>
        <v>1431.095512918182</v>
      </c>
      <c r="C14" s="174">
        <f>C165</f>
        <v>1389.5310271381818</v>
      </c>
      <c r="D14" s="175">
        <f t="shared" si="0"/>
        <v>-2.9043823703454357</v>
      </c>
      <c r="E14" s="174">
        <f>E165</f>
        <v>1364.3985144054548</v>
      </c>
      <c r="F14" s="175">
        <f t="shared" si="1"/>
        <v>-1.8087046810670269</v>
      </c>
      <c r="G14" s="174">
        <f>G165</f>
        <v>1387.1881580361817</v>
      </c>
      <c r="H14" s="175">
        <f t="shared" si="2"/>
        <v>1.6703069807033355</v>
      </c>
      <c r="I14" s="174">
        <f>I165</f>
        <v>1309.96553426</v>
      </c>
      <c r="J14" s="175">
        <f t="shared" si="3"/>
        <v>-5.566845660325164</v>
      </c>
      <c r="K14" s="174">
        <f>K165</f>
        <v>1498.0492558559897</v>
      </c>
      <c r="L14" s="175">
        <f t="shared" si="4"/>
        <v>14.35791375245902</v>
      </c>
      <c r="M14" s="174">
        <f>M165</f>
        <v>1402.1594841459093</v>
      </c>
      <c r="N14" s="175">
        <f t="shared" si="5"/>
        <v>-6.400975891496216</v>
      </c>
    </row>
    <row r="15" spans="1:14" s="110" customFormat="1" ht="34.5" customHeight="1">
      <c r="A15" s="164" t="s">
        <v>266</v>
      </c>
      <c r="B15" s="176">
        <f>B182</f>
        <v>4699.969697981544</v>
      </c>
      <c r="C15" s="174">
        <f>C182</f>
        <v>3839.034153663091</v>
      </c>
      <c r="D15" s="175">
        <f t="shared" si="0"/>
        <v>-18.31789563852278</v>
      </c>
      <c r="E15" s="174">
        <f>E182</f>
        <v>3745.7626013078184</v>
      </c>
      <c r="F15" s="175">
        <f t="shared" si="1"/>
        <v>-2.429557764321412</v>
      </c>
      <c r="G15" s="174">
        <f>G182</f>
        <v>3911.225205011364</v>
      </c>
      <c r="H15" s="175">
        <f t="shared" si="2"/>
        <v>4.417327559567573</v>
      </c>
      <c r="I15" s="174">
        <f>I182</f>
        <v>4515.17826697</v>
      </c>
      <c r="J15" s="175">
        <f t="shared" si="3"/>
        <v>15.441531241535374</v>
      </c>
      <c r="K15" s="174">
        <f>K182</f>
        <v>4345.4206210454395</v>
      </c>
      <c r="L15" s="175">
        <f t="shared" si="4"/>
        <v>-3.7597108217496675</v>
      </c>
      <c r="M15" s="174">
        <f>M182</f>
        <v>3528.636258888636</v>
      </c>
      <c r="N15" s="175">
        <f t="shared" si="5"/>
        <v>-18.796439594386104</v>
      </c>
    </row>
    <row r="16" spans="1:14" ht="34.5" customHeight="1">
      <c r="A16" s="180" t="s">
        <v>123</v>
      </c>
      <c r="B16" s="198">
        <f>SUM(B6:B15)</f>
        <v>47013.46307937636</v>
      </c>
      <c r="C16" s="174">
        <f>SUM(C6:C15)</f>
        <v>49588.006843920084</v>
      </c>
      <c r="D16" s="175">
        <f t="shared" si="0"/>
        <v>5.476184045827323</v>
      </c>
      <c r="E16" s="174">
        <f>SUM(E6:E15)</f>
        <v>49422.80477515463</v>
      </c>
      <c r="F16" s="175">
        <f t="shared" si="1"/>
        <v>-0.3331492416814217</v>
      </c>
      <c r="G16" s="174">
        <f>SUM(G6:G15)</f>
        <v>49755.07039369992</v>
      </c>
      <c r="H16" s="175">
        <f t="shared" si="2"/>
        <v>0.672292113037503</v>
      </c>
      <c r="I16" s="174">
        <f>SUM(I6:I15)</f>
        <v>51472.14709998</v>
      </c>
      <c r="J16" s="175">
        <f t="shared" si="3"/>
        <v>3.451058741738812</v>
      </c>
      <c r="K16" s="174">
        <f>SUM(K6:K15)</f>
        <v>52919.97968937327</v>
      </c>
      <c r="L16" s="175">
        <f t="shared" si="4"/>
        <v>2.8128466966435</v>
      </c>
      <c r="M16" s="174">
        <f>SUM(M6:M15)</f>
        <v>51173.57000187962</v>
      </c>
      <c r="N16" s="175">
        <f t="shared" si="5"/>
        <v>-3.300095158283561</v>
      </c>
    </row>
    <row r="17" ht="32.25" customHeight="1"/>
    <row r="18" ht="32.25" customHeight="1"/>
    <row r="19" spans="1:14" ht="34.5" customHeight="1">
      <c r="A19" s="244" t="s">
        <v>267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</row>
    <row r="20" spans="1:14" ht="34.5" customHeight="1">
      <c r="A20" s="244" t="s">
        <v>318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</row>
    <row r="21" spans="1:14" ht="3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4.5" customHeight="1">
      <c r="A22" s="1"/>
      <c r="B22" s="1"/>
      <c r="C22" s="1"/>
      <c r="D22" s="1" t="s">
        <v>59</v>
      </c>
      <c r="E22" s="1"/>
      <c r="F22" s="117" t="s">
        <v>59</v>
      </c>
      <c r="G22" s="1"/>
      <c r="H22" s="117" t="s">
        <v>59</v>
      </c>
      <c r="I22" s="1"/>
      <c r="J22" s="117" t="s">
        <v>59</v>
      </c>
      <c r="K22" s="1"/>
      <c r="L22" s="117" t="s">
        <v>59</v>
      </c>
      <c r="M22" s="1"/>
      <c r="N22" s="117" t="s">
        <v>0</v>
      </c>
    </row>
    <row r="23" spans="1:14" ht="34.5" customHeight="1">
      <c r="A23" s="3" t="s">
        <v>58</v>
      </c>
      <c r="B23" s="3">
        <v>2557</v>
      </c>
      <c r="C23" s="3">
        <v>2558</v>
      </c>
      <c r="D23" s="3" t="s">
        <v>2</v>
      </c>
      <c r="E23" s="3">
        <v>2559</v>
      </c>
      <c r="F23" s="3" t="s">
        <v>2</v>
      </c>
      <c r="G23" s="3">
        <v>2560</v>
      </c>
      <c r="H23" s="3" t="s">
        <v>2</v>
      </c>
      <c r="I23" s="3">
        <v>2561</v>
      </c>
      <c r="J23" s="3" t="s">
        <v>2</v>
      </c>
      <c r="K23" s="3">
        <v>2562</v>
      </c>
      <c r="L23" s="3" t="s">
        <v>2</v>
      </c>
      <c r="M23" s="3">
        <v>2563</v>
      </c>
      <c r="N23" s="3" t="s">
        <v>2</v>
      </c>
    </row>
    <row r="24" spans="1:14" ht="34.5" customHeight="1">
      <c r="A24" s="5" t="s">
        <v>4</v>
      </c>
      <c r="B24" s="44">
        <v>1396.2694555399999</v>
      </c>
      <c r="C24" s="44">
        <v>1087.4953595299999</v>
      </c>
      <c r="D24" s="4">
        <f aca="true" t="shared" si="6" ref="D24:D33">(C24-B24)/B24*100</f>
        <v>-22.114219772184533</v>
      </c>
      <c r="E24" s="44">
        <v>1139.1327734000001</v>
      </c>
      <c r="F24" s="4">
        <f aca="true" t="shared" si="7" ref="F24:F33">(E24-C24)/C24*100</f>
        <v>4.748288203484127</v>
      </c>
      <c r="G24" s="44">
        <v>1118.0339612799999</v>
      </c>
      <c r="H24" s="4">
        <f aca="true" t="shared" si="8" ref="H24:H33">(G24-E24)/E24*100</f>
        <v>-1.8521819942925604</v>
      </c>
      <c r="I24" s="44">
        <v>1029.14251029</v>
      </c>
      <c r="J24" s="4">
        <f aca="true" t="shared" si="9" ref="J24:J33">(I24-G24)/G24*100</f>
        <v>-7.950693276636335</v>
      </c>
      <c r="K24" s="44">
        <v>1050.7714793819641</v>
      </c>
      <c r="L24" s="4">
        <f aca="true" t="shared" si="10" ref="L24:L33">(K24-I24)/I24*100</f>
        <v>2.101649565118958</v>
      </c>
      <c r="M24" s="44">
        <v>1024.0945443799997</v>
      </c>
      <c r="N24" s="4">
        <f aca="true" t="shared" si="11" ref="N24:N33">(M24-K24)/K24*100</f>
        <v>-2.5387951162944704</v>
      </c>
    </row>
    <row r="25" spans="1:14" ht="34.5" customHeight="1">
      <c r="A25" s="5" t="s">
        <v>5</v>
      </c>
      <c r="B25" s="44">
        <v>1374.0838234799996</v>
      </c>
      <c r="C25" s="44">
        <v>1509.26571403</v>
      </c>
      <c r="D25" s="4">
        <f t="shared" si="6"/>
        <v>9.837965358448018</v>
      </c>
      <c r="E25" s="44">
        <v>2028.26261443</v>
      </c>
      <c r="F25" s="4">
        <f t="shared" si="7"/>
        <v>34.38737762180979</v>
      </c>
      <c r="G25" s="44">
        <v>2050.2657313499994</v>
      </c>
      <c r="H25" s="4">
        <f t="shared" si="8"/>
        <v>1.08482583879716</v>
      </c>
      <c r="I25" s="44">
        <v>1970.5254964599999</v>
      </c>
      <c r="J25" s="4">
        <f t="shared" si="9"/>
        <v>-3.88926340965054</v>
      </c>
      <c r="K25" s="44">
        <v>1887.8796056400001</v>
      </c>
      <c r="L25" s="4">
        <f t="shared" si="10"/>
        <v>-4.194104109206962</v>
      </c>
      <c r="M25" s="44">
        <v>1855.8170652299987</v>
      </c>
      <c r="N25" s="4">
        <f t="shared" si="11"/>
        <v>-1.6983360757865766</v>
      </c>
    </row>
    <row r="26" spans="1:14" ht="34.5" customHeight="1">
      <c r="A26" s="5" t="s">
        <v>6</v>
      </c>
      <c r="B26" s="46">
        <v>0</v>
      </c>
      <c r="C26" s="46">
        <v>0</v>
      </c>
      <c r="D26" s="4" t="e">
        <f t="shared" si="6"/>
        <v>#DIV/0!</v>
      </c>
      <c r="E26" s="46">
        <v>0.0005689999999999998</v>
      </c>
      <c r="F26" s="4" t="e">
        <f t="shared" si="7"/>
        <v>#DIV/0!</v>
      </c>
      <c r="G26" s="46">
        <v>0</v>
      </c>
      <c r="H26" s="4">
        <f t="shared" si="8"/>
        <v>-100</v>
      </c>
      <c r="I26" s="46">
        <v>0</v>
      </c>
      <c r="J26" s="4" t="e">
        <f t="shared" si="9"/>
        <v>#DIV/0!</v>
      </c>
      <c r="K26" s="46">
        <v>0</v>
      </c>
      <c r="L26" s="4" t="e">
        <f t="shared" si="10"/>
        <v>#DIV/0!</v>
      </c>
      <c r="M26" s="46">
        <v>0</v>
      </c>
      <c r="N26" s="4" t="e">
        <f t="shared" si="11"/>
        <v>#DIV/0!</v>
      </c>
    </row>
    <row r="27" spans="1:14" ht="34.5" customHeight="1">
      <c r="A27" s="5" t="s">
        <v>7</v>
      </c>
      <c r="B27" s="44">
        <v>1556.8382440139999</v>
      </c>
      <c r="C27" s="44">
        <v>1709.4667757180002</v>
      </c>
      <c r="D27" s="4">
        <f t="shared" si="6"/>
        <v>9.80375015136305</v>
      </c>
      <c r="E27" s="44">
        <v>1880.9459420169997</v>
      </c>
      <c r="F27" s="4">
        <f t="shared" si="7"/>
        <v>10.031149404876603</v>
      </c>
      <c r="G27" s="44">
        <v>1962.1156872579998</v>
      </c>
      <c r="H27" s="4">
        <f t="shared" si="8"/>
        <v>4.315368316962854</v>
      </c>
      <c r="I27" s="44">
        <v>2025.91370459</v>
      </c>
      <c r="J27" s="4">
        <f t="shared" si="9"/>
        <v>3.2514911198307628</v>
      </c>
      <c r="K27" s="44">
        <v>2341.96068561</v>
      </c>
      <c r="L27" s="4">
        <f t="shared" si="10"/>
        <v>15.600219313584281</v>
      </c>
      <c r="M27" s="44">
        <v>2366.218885058999</v>
      </c>
      <c r="N27" s="4">
        <f t="shared" si="11"/>
        <v>1.0358072873747153</v>
      </c>
    </row>
    <row r="28" spans="1:14" ht="34.5" customHeight="1">
      <c r="A28" s="5" t="s">
        <v>8</v>
      </c>
      <c r="B28" s="44">
        <v>286.6780652372727</v>
      </c>
      <c r="C28" s="44">
        <v>316.6004532890909</v>
      </c>
      <c r="D28" s="4">
        <f t="shared" si="6"/>
        <v>10.437627317964703</v>
      </c>
      <c r="E28" s="44">
        <v>327.2204936890909</v>
      </c>
      <c r="F28" s="4">
        <f t="shared" si="7"/>
        <v>3.3543983559312007</v>
      </c>
      <c r="G28" s="44">
        <v>296.7694727027273</v>
      </c>
      <c r="H28" s="4">
        <f t="shared" si="8"/>
        <v>-9.305963890909814</v>
      </c>
      <c r="I28" s="44">
        <v>300.3781325</v>
      </c>
      <c r="J28" s="4">
        <f t="shared" si="9"/>
        <v>1.2159807962753253</v>
      </c>
      <c r="K28" s="44">
        <v>325.47106547</v>
      </c>
      <c r="L28" s="4">
        <f t="shared" si="10"/>
        <v>8.353781535678198</v>
      </c>
      <c r="M28" s="44">
        <v>315.0040351181813</v>
      </c>
      <c r="N28" s="4">
        <f t="shared" si="11"/>
        <v>-3.2159634026771737</v>
      </c>
    </row>
    <row r="29" spans="1:14" ht="30" customHeight="1">
      <c r="A29" s="5" t="s">
        <v>314</v>
      </c>
      <c r="B29" s="6">
        <v>0</v>
      </c>
      <c r="C29" s="6">
        <v>0</v>
      </c>
      <c r="D29" s="4" t="e">
        <f t="shared" si="6"/>
        <v>#DIV/0!</v>
      </c>
      <c r="E29" s="6">
        <v>0</v>
      </c>
      <c r="F29" s="4" t="e">
        <f t="shared" si="7"/>
        <v>#DIV/0!</v>
      </c>
      <c r="G29" s="6">
        <v>0</v>
      </c>
      <c r="H29" s="4" t="e">
        <f t="shared" si="8"/>
        <v>#DIV/0!</v>
      </c>
      <c r="I29" s="6">
        <v>13.074241619999999</v>
      </c>
      <c r="J29" s="4" t="e">
        <f t="shared" si="9"/>
        <v>#DIV/0!</v>
      </c>
      <c r="K29" s="6">
        <v>7.18126134</v>
      </c>
      <c r="L29" s="4">
        <f t="shared" si="10"/>
        <v>-45.07320922527053</v>
      </c>
      <c r="M29" s="6">
        <v>0</v>
      </c>
      <c r="N29" s="4">
        <f t="shared" si="11"/>
        <v>-100</v>
      </c>
    </row>
    <row r="30" spans="1:14" ht="34.5" customHeight="1">
      <c r="A30" s="5" t="s">
        <v>9</v>
      </c>
      <c r="B30" s="46">
        <v>0</v>
      </c>
      <c r="C30" s="46">
        <v>0</v>
      </c>
      <c r="D30" s="4" t="e">
        <f t="shared" si="6"/>
        <v>#DIV/0!</v>
      </c>
      <c r="E30" s="46">
        <v>0</v>
      </c>
      <c r="F30" s="4" t="e">
        <f t="shared" si="7"/>
        <v>#DIV/0!</v>
      </c>
      <c r="G30" s="46">
        <v>0</v>
      </c>
      <c r="H30" s="4" t="e">
        <f t="shared" si="8"/>
        <v>#DIV/0!</v>
      </c>
      <c r="I30" s="46">
        <v>0</v>
      </c>
      <c r="J30" s="4" t="e">
        <f t="shared" si="9"/>
        <v>#DIV/0!</v>
      </c>
      <c r="K30" s="46">
        <v>0</v>
      </c>
      <c r="L30" s="4" t="e">
        <f t="shared" si="10"/>
        <v>#DIV/0!</v>
      </c>
      <c r="M30" s="46">
        <v>0</v>
      </c>
      <c r="N30" s="4" t="e">
        <f t="shared" si="11"/>
        <v>#DIV/0!</v>
      </c>
    </row>
    <row r="31" spans="1:14" ht="34.5" customHeight="1">
      <c r="A31" s="5" t="s">
        <v>10</v>
      </c>
      <c r="B31" s="44">
        <v>129.09421525</v>
      </c>
      <c r="C31" s="44">
        <v>143.066399</v>
      </c>
      <c r="D31" s="4">
        <f t="shared" si="6"/>
        <v>10.823245428109916</v>
      </c>
      <c r="E31" s="44">
        <v>144.89229978</v>
      </c>
      <c r="F31" s="4">
        <f t="shared" si="7"/>
        <v>1.276261087692584</v>
      </c>
      <c r="G31" s="44">
        <v>126.62683352999998</v>
      </c>
      <c r="H31" s="4">
        <f t="shared" si="8"/>
        <v>-12.606236685961736</v>
      </c>
      <c r="I31" s="44">
        <v>128.39260656</v>
      </c>
      <c r="J31" s="4">
        <f t="shared" si="9"/>
        <v>1.3944698613834203</v>
      </c>
      <c r="K31" s="44">
        <v>133.63948099136425</v>
      </c>
      <c r="L31" s="4">
        <f t="shared" si="10"/>
        <v>4.086586114218586</v>
      </c>
      <c r="M31" s="44">
        <v>126.99129862999997</v>
      </c>
      <c r="N31" s="4">
        <f t="shared" si="11"/>
        <v>-4.974714292547935</v>
      </c>
    </row>
    <row r="32" spans="1:14" ht="34.5" customHeight="1">
      <c r="A32" s="5" t="s">
        <v>11</v>
      </c>
      <c r="B32" s="44">
        <v>2.2687021799999996</v>
      </c>
      <c r="C32" s="44">
        <v>2.61147094</v>
      </c>
      <c r="D32" s="4">
        <f t="shared" si="6"/>
        <v>15.108583357556446</v>
      </c>
      <c r="E32" s="44">
        <v>3.3485</v>
      </c>
      <c r="F32" s="4">
        <f t="shared" si="7"/>
        <v>28.222755563192305</v>
      </c>
      <c r="G32" s="44">
        <v>3.7010039499999996</v>
      </c>
      <c r="H32" s="4">
        <f t="shared" si="8"/>
        <v>10.527219650589803</v>
      </c>
      <c r="I32" s="44">
        <v>3.4039999999999995</v>
      </c>
      <c r="J32" s="4">
        <f t="shared" si="9"/>
        <v>-8.024956309490028</v>
      </c>
      <c r="K32" s="44">
        <v>3.3859005</v>
      </c>
      <c r="L32" s="4">
        <f t="shared" si="10"/>
        <v>-0.5317126909518065</v>
      </c>
      <c r="M32" s="44">
        <v>2.5803489999999996</v>
      </c>
      <c r="N32" s="4">
        <f t="shared" si="11"/>
        <v>-23.79135181320303</v>
      </c>
    </row>
    <row r="33" spans="1:14" ht="34.5" customHeight="1">
      <c r="A33" s="7" t="s">
        <v>3</v>
      </c>
      <c r="B33" s="44">
        <f>SUM(B24:B32)</f>
        <v>4745.232505701273</v>
      </c>
      <c r="C33" s="44">
        <f>SUM(C24:C32)</f>
        <v>4768.506172507092</v>
      </c>
      <c r="D33" s="4">
        <f t="shared" si="6"/>
        <v>0.49046420334211266</v>
      </c>
      <c r="E33" s="44">
        <f>SUM(E24:E32)</f>
        <v>5523.803192316091</v>
      </c>
      <c r="F33" s="4">
        <f t="shared" si="7"/>
        <v>15.83927948261192</v>
      </c>
      <c r="G33" s="44">
        <f>SUM(G24:G32)</f>
        <v>5557.512690070726</v>
      </c>
      <c r="H33" s="4">
        <f t="shared" si="8"/>
        <v>0.6102588484964039</v>
      </c>
      <c r="I33" s="44">
        <f>SUM(I24:I32)</f>
        <v>5470.83069202</v>
      </c>
      <c r="J33" s="4">
        <f t="shared" si="9"/>
        <v>-1.5597264978916863</v>
      </c>
      <c r="K33" s="44">
        <f>SUM(K24:K32)</f>
        <v>5750.289478933329</v>
      </c>
      <c r="L33" s="4">
        <f t="shared" si="10"/>
        <v>5.10816003355687</v>
      </c>
      <c r="M33" s="44">
        <f>SUM(M24:M32)</f>
        <v>5690.706177417179</v>
      </c>
      <c r="N33" s="4">
        <f t="shared" si="11"/>
        <v>-1.036179165143567</v>
      </c>
    </row>
    <row r="34" spans="1:14" ht="27.75" customHeight="1">
      <c r="A34" s="8"/>
      <c r="B34" s="45"/>
      <c r="C34" s="45"/>
      <c r="D34" s="10"/>
      <c r="E34" s="45"/>
      <c r="F34" s="10"/>
      <c r="G34" s="45"/>
      <c r="H34" s="10"/>
      <c r="I34" s="45"/>
      <c r="J34" s="10"/>
      <c r="K34" s="45"/>
      <c r="L34" s="10"/>
      <c r="M34" s="45"/>
      <c r="N34" s="10"/>
    </row>
    <row r="35" spans="1:14" ht="27.75" customHeight="1">
      <c r="A35" s="8"/>
      <c r="B35" s="45"/>
      <c r="C35" s="45"/>
      <c r="D35" s="10"/>
      <c r="E35" s="45"/>
      <c r="F35" s="10"/>
      <c r="G35" s="45"/>
      <c r="H35" s="10"/>
      <c r="I35" s="45"/>
      <c r="J35" s="10"/>
      <c r="K35" s="45"/>
      <c r="L35" s="10"/>
      <c r="M35" s="45"/>
      <c r="N35" s="10"/>
    </row>
    <row r="36" spans="1:14" ht="33.75" customHeight="1">
      <c r="A36" s="244" t="s">
        <v>269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ht="34.5" customHeight="1">
      <c r="A37" s="244" t="s">
        <v>318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ht="3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4.5" customHeight="1">
      <c r="A39" s="1"/>
      <c r="B39" s="1"/>
      <c r="C39" s="1"/>
      <c r="D39" s="1" t="s">
        <v>59</v>
      </c>
      <c r="E39" s="1"/>
      <c r="F39" s="117" t="s">
        <v>59</v>
      </c>
      <c r="G39" s="1"/>
      <c r="H39" s="117" t="s">
        <v>59</v>
      </c>
      <c r="I39" s="1"/>
      <c r="J39" s="117" t="s">
        <v>59</v>
      </c>
      <c r="K39" s="1"/>
      <c r="L39" s="117" t="s">
        <v>59</v>
      </c>
      <c r="M39" s="1"/>
      <c r="N39" s="117" t="s">
        <v>0</v>
      </c>
    </row>
    <row r="40" spans="1:14" ht="34.5" customHeight="1">
      <c r="A40" s="3" t="s">
        <v>58</v>
      </c>
      <c r="B40" s="3">
        <v>2557</v>
      </c>
      <c r="C40" s="3">
        <v>2558</v>
      </c>
      <c r="D40" s="3" t="s">
        <v>2</v>
      </c>
      <c r="E40" s="3">
        <v>2559</v>
      </c>
      <c r="F40" s="3" t="s">
        <v>2</v>
      </c>
      <c r="G40" s="3">
        <v>2560</v>
      </c>
      <c r="H40" s="3" t="s">
        <v>2</v>
      </c>
      <c r="I40" s="3">
        <v>2561</v>
      </c>
      <c r="J40" s="3" t="s">
        <v>2</v>
      </c>
      <c r="K40" s="3">
        <v>2562</v>
      </c>
      <c r="L40" s="3" t="s">
        <v>2</v>
      </c>
      <c r="M40" s="3">
        <v>2563</v>
      </c>
      <c r="N40" s="3" t="s">
        <v>2</v>
      </c>
    </row>
    <row r="41" spans="1:14" ht="34.5" customHeight="1">
      <c r="A41" s="5" t="s">
        <v>4</v>
      </c>
      <c r="B41" s="44">
        <v>944.4594937900001</v>
      </c>
      <c r="C41" s="44">
        <v>984.0792289299999</v>
      </c>
      <c r="D41" s="4">
        <f aca="true" t="shared" si="12" ref="D41:D50">(C41-B41)/B41*100</f>
        <v>4.194963934452141</v>
      </c>
      <c r="E41" s="44">
        <v>1043.2428667899999</v>
      </c>
      <c r="F41" s="4">
        <f aca="true" t="shared" si="13" ref="F41:F50">(E41-C41)/C41*100</f>
        <v>6.012080747231019</v>
      </c>
      <c r="G41" s="44">
        <v>1153.60559719</v>
      </c>
      <c r="H41" s="4">
        <f aca="true" t="shared" si="14" ref="H41:H50">(G41-E41)/E41*100</f>
        <v>10.57881476243208</v>
      </c>
      <c r="I41" s="44">
        <v>1292.5761026399998</v>
      </c>
      <c r="J41" s="4">
        <f aca="true" t="shared" si="15" ref="J41:J50">(I41-G41)/G41*100</f>
        <v>12.046621981421541</v>
      </c>
      <c r="K41" s="44">
        <v>1476.8192503821508</v>
      </c>
      <c r="L41" s="4">
        <f aca="true" t="shared" si="16" ref="L41:L50">(K41-I41)/I41*100</f>
        <v>14.253949718383835</v>
      </c>
      <c r="M41" s="44">
        <v>1533.46377657</v>
      </c>
      <c r="N41" s="4">
        <f aca="true" t="shared" si="17" ref="N41:N50">(M41-K41)/K41*100</f>
        <v>3.835576098645209</v>
      </c>
    </row>
    <row r="42" spans="1:14" ht="34.5" customHeight="1">
      <c r="A42" s="5" t="s">
        <v>5</v>
      </c>
      <c r="B42" s="44">
        <v>1746.63927318</v>
      </c>
      <c r="C42" s="44">
        <v>1672.40356855</v>
      </c>
      <c r="D42" s="4">
        <f t="shared" si="12"/>
        <v>-4.250202418433169</v>
      </c>
      <c r="E42" s="44">
        <v>2352.46883427</v>
      </c>
      <c r="F42" s="4">
        <f t="shared" si="13"/>
        <v>40.663944905931245</v>
      </c>
      <c r="G42" s="44">
        <v>2394.24985381</v>
      </c>
      <c r="H42" s="4">
        <f t="shared" si="14"/>
        <v>1.776049864353035</v>
      </c>
      <c r="I42" s="44">
        <v>2512.1321937699995</v>
      </c>
      <c r="J42" s="4">
        <f t="shared" si="15"/>
        <v>4.923560495259589</v>
      </c>
      <c r="K42" s="44">
        <v>2665.6075091099997</v>
      </c>
      <c r="L42" s="4">
        <f t="shared" si="16"/>
        <v>6.109364615469426</v>
      </c>
      <c r="M42" s="44">
        <v>2594.5047523599997</v>
      </c>
      <c r="N42" s="4">
        <f t="shared" si="17"/>
        <v>-2.6674128320466806</v>
      </c>
    </row>
    <row r="43" spans="1:14" ht="34.5" customHeight="1">
      <c r="A43" s="5" t="s">
        <v>6</v>
      </c>
      <c r="B43" s="46">
        <v>0</v>
      </c>
      <c r="C43" s="46">
        <v>0</v>
      </c>
      <c r="D43" s="4" t="e">
        <f t="shared" si="12"/>
        <v>#DIV/0!</v>
      </c>
      <c r="E43" s="46">
        <v>0.00033793000000000007</v>
      </c>
      <c r="F43" s="4" t="e">
        <f t="shared" si="13"/>
        <v>#DIV/0!</v>
      </c>
      <c r="G43" s="46">
        <v>0</v>
      </c>
      <c r="H43" s="4">
        <f t="shared" si="14"/>
        <v>-100</v>
      </c>
      <c r="I43" s="46">
        <v>0</v>
      </c>
      <c r="J43" s="4" t="e">
        <f t="shared" si="15"/>
        <v>#DIV/0!</v>
      </c>
      <c r="K43" s="46">
        <v>0</v>
      </c>
      <c r="L43" s="4" t="e">
        <f t="shared" si="16"/>
        <v>#DIV/0!</v>
      </c>
      <c r="M43" s="46">
        <v>0</v>
      </c>
      <c r="N43" s="4" t="e">
        <f t="shared" si="17"/>
        <v>#DIV/0!</v>
      </c>
    </row>
    <row r="44" spans="1:14" ht="34.5" customHeight="1">
      <c r="A44" s="5" t="s">
        <v>7</v>
      </c>
      <c r="B44" s="44">
        <v>2147.1795633529996</v>
      </c>
      <c r="C44" s="44">
        <v>2291.678595251</v>
      </c>
      <c r="D44" s="4">
        <f t="shared" si="12"/>
        <v>6.729713451275267</v>
      </c>
      <c r="E44" s="44">
        <v>2451.613864232</v>
      </c>
      <c r="F44" s="4">
        <f t="shared" si="13"/>
        <v>6.978957228663345</v>
      </c>
      <c r="G44" s="44">
        <v>2684.523235656</v>
      </c>
      <c r="H44" s="4">
        <f t="shared" si="14"/>
        <v>9.500246952509452</v>
      </c>
      <c r="I44" s="44">
        <v>2819.2960236</v>
      </c>
      <c r="J44" s="4">
        <f t="shared" si="15"/>
        <v>5.020362131865338</v>
      </c>
      <c r="K44" s="44">
        <v>3037.9583352299996</v>
      </c>
      <c r="L44" s="4">
        <f t="shared" si="16"/>
        <v>7.755918846392962</v>
      </c>
      <c r="M44" s="44">
        <v>3162.2538537449996</v>
      </c>
      <c r="N44" s="4">
        <f t="shared" si="17"/>
        <v>4.091416168338914</v>
      </c>
    </row>
    <row r="45" spans="1:14" ht="34.5" customHeight="1">
      <c r="A45" s="5" t="s">
        <v>8</v>
      </c>
      <c r="B45" s="44">
        <v>193.76879488909088</v>
      </c>
      <c r="C45" s="44">
        <v>213.41198977</v>
      </c>
      <c r="D45" s="4">
        <f t="shared" si="12"/>
        <v>10.137439773082374</v>
      </c>
      <c r="E45" s="44">
        <v>185.98648127909092</v>
      </c>
      <c r="F45" s="4">
        <f t="shared" si="13"/>
        <v>-12.850968926566072</v>
      </c>
      <c r="G45" s="44">
        <v>203.65780961454547</v>
      </c>
      <c r="H45" s="4">
        <f t="shared" si="14"/>
        <v>9.501404733248858</v>
      </c>
      <c r="I45" s="44">
        <v>223.64056448</v>
      </c>
      <c r="J45" s="4">
        <f t="shared" si="15"/>
        <v>9.81192663481702</v>
      </c>
      <c r="K45" s="44">
        <v>179.71482558000002</v>
      </c>
      <c r="L45" s="4">
        <f t="shared" si="16"/>
        <v>-19.64122161922383</v>
      </c>
      <c r="M45" s="44">
        <v>182.11857720909063</v>
      </c>
      <c r="N45" s="4">
        <f t="shared" si="17"/>
        <v>1.3375366341273704</v>
      </c>
    </row>
    <row r="46" spans="1:14" ht="30" customHeight="1">
      <c r="A46" s="5" t="s">
        <v>314</v>
      </c>
      <c r="B46" s="6">
        <v>0</v>
      </c>
      <c r="C46" s="6">
        <v>0</v>
      </c>
      <c r="D46" s="4" t="e">
        <f t="shared" si="12"/>
        <v>#DIV/0!</v>
      </c>
      <c r="E46" s="6">
        <v>0</v>
      </c>
      <c r="F46" s="4" t="e">
        <f t="shared" si="13"/>
        <v>#DIV/0!</v>
      </c>
      <c r="G46" s="6">
        <v>0</v>
      </c>
      <c r="H46" s="4" t="e">
        <f t="shared" si="14"/>
        <v>#DIV/0!</v>
      </c>
      <c r="I46" s="6">
        <v>0</v>
      </c>
      <c r="J46" s="4" t="e">
        <f t="shared" si="15"/>
        <v>#DIV/0!</v>
      </c>
      <c r="K46" s="6">
        <v>0</v>
      </c>
      <c r="L46" s="4" t="e">
        <f t="shared" si="16"/>
        <v>#DIV/0!</v>
      </c>
      <c r="M46" s="6">
        <v>0</v>
      </c>
      <c r="N46" s="4" t="e">
        <f t="shared" si="17"/>
        <v>#DIV/0!</v>
      </c>
    </row>
    <row r="47" spans="1:14" ht="34.5" customHeight="1">
      <c r="A47" s="5" t="s">
        <v>9</v>
      </c>
      <c r="B47" s="46">
        <v>0</v>
      </c>
      <c r="C47" s="46">
        <v>0</v>
      </c>
      <c r="D47" s="4" t="e">
        <f t="shared" si="12"/>
        <v>#DIV/0!</v>
      </c>
      <c r="E47" s="46">
        <v>0</v>
      </c>
      <c r="F47" s="4" t="e">
        <f t="shared" si="13"/>
        <v>#DIV/0!</v>
      </c>
      <c r="G47" s="46">
        <v>0</v>
      </c>
      <c r="H47" s="4" t="e">
        <f t="shared" si="14"/>
        <v>#DIV/0!</v>
      </c>
      <c r="I47" s="46">
        <v>0</v>
      </c>
      <c r="J47" s="4" t="e">
        <f t="shared" si="15"/>
        <v>#DIV/0!</v>
      </c>
      <c r="K47" s="46">
        <v>0</v>
      </c>
      <c r="L47" s="4" t="e">
        <f t="shared" si="16"/>
        <v>#DIV/0!</v>
      </c>
      <c r="M47" s="46">
        <v>0</v>
      </c>
      <c r="N47" s="4" t="e">
        <f t="shared" si="17"/>
        <v>#DIV/0!</v>
      </c>
    </row>
    <row r="48" spans="1:14" ht="34.5" customHeight="1">
      <c r="A48" s="5" t="s">
        <v>10</v>
      </c>
      <c r="B48" s="46">
        <v>49.96409863999999</v>
      </c>
      <c r="C48" s="46">
        <v>49.59717301</v>
      </c>
      <c r="D48" s="4">
        <f t="shared" si="12"/>
        <v>-0.7343785637838741</v>
      </c>
      <c r="E48" s="46">
        <v>40.86025712</v>
      </c>
      <c r="F48" s="4">
        <f t="shared" si="13"/>
        <v>-17.615753801609667</v>
      </c>
      <c r="G48" s="46">
        <v>34.3294218</v>
      </c>
      <c r="H48" s="4">
        <f t="shared" si="14"/>
        <v>-15.983343670158485</v>
      </c>
      <c r="I48" s="46">
        <v>35.91416978</v>
      </c>
      <c r="J48" s="4">
        <f t="shared" si="15"/>
        <v>4.6162967417062735</v>
      </c>
      <c r="K48" s="46">
        <v>41.692252261335874</v>
      </c>
      <c r="L48" s="4">
        <f t="shared" si="16"/>
        <v>16.088587086185658</v>
      </c>
      <c r="M48" s="46">
        <v>41.13702531999999</v>
      </c>
      <c r="N48" s="4">
        <f t="shared" si="17"/>
        <v>-1.3317269066098931</v>
      </c>
    </row>
    <row r="49" spans="1:14" ht="34.5" customHeight="1">
      <c r="A49" s="5" t="s">
        <v>11</v>
      </c>
      <c r="B49" s="44">
        <v>1.9492359299999997</v>
      </c>
      <c r="C49" s="44">
        <v>2.08293138</v>
      </c>
      <c r="D49" s="4">
        <f t="shared" si="12"/>
        <v>6.85886443720543</v>
      </c>
      <c r="E49" s="44">
        <v>3.0709999999999997</v>
      </c>
      <c r="F49" s="4">
        <f t="shared" si="13"/>
        <v>47.43644603405031</v>
      </c>
      <c r="G49" s="44">
        <v>3.1108065000000003</v>
      </c>
      <c r="H49" s="4">
        <f t="shared" si="14"/>
        <v>1.2962064474112838</v>
      </c>
      <c r="I49" s="44">
        <v>2.9947735</v>
      </c>
      <c r="J49" s="4">
        <f t="shared" si="15"/>
        <v>-3.729997349561931</v>
      </c>
      <c r="K49" s="44">
        <v>2.9496974999999996</v>
      </c>
      <c r="L49" s="4">
        <f t="shared" si="16"/>
        <v>-1.5051555651871615</v>
      </c>
      <c r="M49" s="44">
        <v>2.246944</v>
      </c>
      <c r="N49" s="4">
        <f t="shared" si="17"/>
        <v>-23.82459557293586</v>
      </c>
    </row>
    <row r="50" spans="1:14" ht="34.5" customHeight="1">
      <c r="A50" s="7" t="s">
        <v>3</v>
      </c>
      <c r="B50" s="44">
        <f>SUM(B41:B49)</f>
        <v>5083.96045978209</v>
      </c>
      <c r="C50" s="44">
        <f>SUM(C41:C49)</f>
        <v>5213.253486891001</v>
      </c>
      <c r="D50" s="4">
        <f t="shared" si="12"/>
        <v>2.543155638831475</v>
      </c>
      <c r="E50" s="44">
        <f>SUM(E41:E49)</f>
        <v>6077.243641621091</v>
      </c>
      <c r="F50" s="4">
        <f t="shared" si="13"/>
        <v>16.57295500597926</v>
      </c>
      <c r="G50" s="44">
        <f>SUM(G41:G49)</f>
        <v>6473.476724570546</v>
      </c>
      <c r="H50" s="4">
        <f t="shared" si="14"/>
        <v>6.5199473036720414</v>
      </c>
      <c r="I50" s="44">
        <f>SUM(I41:I49)</f>
        <v>6886.553827769998</v>
      </c>
      <c r="J50" s="4">
        <f t="shared" si="15"/>
        <v>6.381070339398734</v>
      </c>
      <c r="K50" s="44">
        <f>SUM(K41:K49)</f>
        <v>7404.741870063486</v>
      </c>
      <c r="L50" s="4">
        <f t="shared" si="16"/>
        <v>7.524635038847692</v>
      </c>
      <c r="M50" s="44">
        <f>SUM(M41:M49)</f>
        <v>7515.724929204091</v>
      </c>
      <c r="N50" s="4">
        <f t="shared" si="17"/>
        <v>1.4988106417226512</v>
      </c>
    </row>
    <row r="51" spans="1:14" ht="34.5" customHeight="1">
      <c r="A51" s="8"/>
      <c r="B51" s="45"/>
      <c r="C51" s="45"/>
      <c r="D51" s="10"/>
      <c r="E51" s="45"/>
      <c r="F51" s="10"/>
      <c r="G51" s="45"/>
      <c r="H51" s="10"/>
      <c r="I51" s="45"/>
      <c r="J51" s="10"/>
      <c r="K51" s="45"/>
      <c r="L51" s="10"/>
      <c r="M51" s="45"/>
      <c r="N51" s="10"/>
    </row>
    <row r="52" spans="1:14" ht="34.5" customHeight="1">
      <c r="A52" s="8"/>
      <c r="B52" s="45"/>
      <c r="C52" s="45"/>
      <c r="D52" s="10"/>
      <c r="E52" s="45"/>
      <c r="F52" s="10"/>
      <c r="G52" s="45"/>
      <c r="H52" s="10"/>
      <c r="I52" s="45"/>
      <c r="J52" s="10"/>
      <c r="K52" s="45"/>
      <c r="L52" s="10"/>
      <c r="M52" s="45"/>
      <c r="N52" s="10"/>
    </row>
    <row r="53" spans="1:14" ht="34.5" customHeight="1">
      <c r="A53" s="244" t="s">
        <v>268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</row>
    <row r="54" spans="1:14" ht="34.5" customHeight="1">
      <c r="A54" s="244" t="s">
        <v>318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4.5" customHeight="1">
      <c r="A56" s="1" t="s">
        <v>59</v>
      </c>
      <c r="B56" s="1"/>
      <c r="C56" s="1"/>
      <c r="D56" s="1" t="s">
        <v>59</v>
      </c>
      <c r="E56" s="1"/>
      <c r="F56" s="117" t="s">
        <v>59</v>
      </c>
      <c r="G56" s="1"/>
      <c r="H56" s="117" t="s">
        <v>59</v>
      </c>
      <c r="I56" s="1"/>
      <c r="J56" s="117" t="s">
        <v>59</v>
      </c>
      <c r="K56" s="1"/>
      <c r="L56" s="117" t="s">
        <v>59</v>
      </c>
      <c r="M56" s="1"/>
      <c r="N56" s="117" t="s">
        <v>0</v>
      </c>
    </row>
    <row r="57" spans="1:14" ht="34.5" customHeight="1">
      <c r="A57" s="3" t="s">
        <v>58</v>
      </c>
      <c r="B57" s="3">
        <v>2557</v>
      </c>
      <c r="C57" s="3">
        <v>2558</v>
      </c>
      <c r="D57" s="3" t="s">
        <v>2</v>
      </c>
      <c r="E57" s="3">
        <v>2559</v>
      </c>
      <c r="F57" s="3" t="s">
        <v>2</v>
      </c>
      <c r="G57" s="3">
        <v>2560</v>
      </c>
      <c r="H57" s="3" t="s">
        <v>2</v>
      </c>
      <c r="I57" s="3">
        <v>2561</v>
      </c>
      <c r="J57" s="3" t="s">
        <v>2</v>
      </c>
      <c r="K57" s="3">
        <v>2562</v>
      </c>
      <c r="L57" s="3" t="s">
        <v>2</v>
      </c>
      <c r="M57" s="3">
        <v>2563</v>
      </c>
      <c r="N57" s="3" t="s">
        <v>2</v>
      </c>
    </row>
    <row r="58" spans="1:14" ht="34.5" customHeight="1">
      <c r="A58" s="5" t="s">
        <v>4</v>
      </c>
      <c r="B58" s="44">
        <v>629.6861871</v>
      </c>
      <c r="C58" s="44">
        <v>609.55618751</v>
      </c>
      <c r="D58" s="4">
        <f aca="true" t="shared" si="18" ref="D58:D67">(C58-B58)/B58*100</f>
        <v>-3.1968304216276513</v>
      </c>
      <c r="E58" s="44">
        <v>593.8116536000001</v>
      </c>
      <c r="F58" s="4">
        <f aca="true" t="shared" si="19" ref="F58:F67">(E58-C58)/C58*100</f>
        <v>-2.5829503879396785</v>
      </c>
      <c r="G58" s="44">
        <v>492.20875828</v>
      </c>
      <c r="H58" s="4">
        <f aca="true" t="shared" si="20" ref="H58:H67">(G58-E58)/E58*100</f>
        <v>-17.110289888052833</v>
      </c>
      <c r="I58" s="44">
        <v>496.57342281</v>
      </c>
      <c r="J58" s="4">
        <f aca="true" t="shared" si="21" ref="J58:J67">(I58-G58)/G58*100</f>
        <v>0.8867506838464515</v>
      </c>
      <c r="K58" s="44">
        <v>504.24019857823413</v>
      </c>
      <c r="L58" s="4">
        <f aca="true" t="shared" si="22" ref="L58:L67">(K58-I58)/I58*100</f>
        <v>1.5439359853069696</v>
      </c>
      <c r="M58" s="44">
        <v>463.2691896999999</v>
      </c>
      <c r="N58" s="4">
        <f aca="true" t="shared" si="23" ref="N58:N67">(M58-K58)/K58*100</f>
        <v>-8.125296038228786</v>
      </c>
    </row>
    <row r="59" spans="1:14" ht="34.5" customHeight="1">
      <c r="A59" s="5" t="s">
        <v>5</v>
      </c>
      <c r="B59" s="44">
        <v>300.32592023</v>
      </c>
      <c r="C59" s="44">
        <v>304.08833891</v>
      </c>
      <c r="D59" s="4">
        <f t="shared" si="18"/>
        <v>1.2527785404332086</v>
      </c>
      <c r="E59" s="44">
        <v>316.27389056</v>
      </c>
      <c r="F59" s="4">
        <f t="shared" si="19"/>
        <v>4.0072406898860065</v>
      </c>
      <c r="G59" s="44">
        <v>320.73964172</v>
      </c>
      <c r="H59" s="4">
        <f t="shared" si="20"/>
        <v>1.4119885622214623</v>
      </c>
      <c r="I59" s="44">
        <v>389.85927535999997</v>
      </c>
      <c r="J59" s="4">
        <f t="shared" si="21"/>
        <v>21.550075091852904</v>
      </c>
      <c r="K59" s="44">
        <v>393.53937068</v>
      </c>
      <c r="L59" s="4">
        <f t="shared" si="22"/>
        <v>0.9439547940989178</v>
      </c>
      <c r="M59" s="44">
        <v>405.25977702999995</v>
      </c>
      <c r="N59" s="4">
        <f t="shared" si="23"/>
        <v>2.9782042721032393</v>
      </c>
    </row>
    <row r="60" spans="1:14" ht="34.5" customHeight="1">
      <c r="A60" s="5" t="s">
        <v>6</v>
      </c>
      <c r="B60" s="46">
        <v>0</v>
      </c>
      <c r="C60" s="46">
        <v>0</v>
      </c>
      <c r="D60" s="4" t="e">
        <f t="shared" si="18"/>
        <v>#DIV/0!</v>
      </c>
      <c r="E60" s="46">
        <v>5.939E-05</v>
      </c>
      <c r="F60" s="4" t="e">
        <f t="shared" si="19"/>
        <v>#DIV/0!</v>
      </c>
      <c r="G60" s="46">
        <v>0</v>
      </c>
      <c r="H60" s="4">
        <f t="shared" si="20"/>
        <v>-100</v>
      </c>
      <c r="I60" s="46">
        <v>0</v>
      </c>
      <c r="J60" s="4" t="e">
        <f t="shared" si="21"/>
        <v>#DIV/0!</v>
      </c>
      <c r="K60" s="46">
        <v>0</v>
      </c>
      <c r="L60" s="4" t="e">
        <f t="shared" si="22"/>
        <v>#DIV/0!</v>
      </c>
      <c r="M60" s="46">
        <v>0</v>
      </c>
      <c r="N60" s="4" t="e">
        <f t="shared" si="23"/>
        <v>#DIV/0!</v>
      </c>
    </row>
    <row r="61" spans="1:14" ht="34.5" customHeight="1">
      <c r="A61" s="5" t="s">
        <v>7</v>
      </c>
      <c r="B61" s="44">
        <v>1007.35596148</v>
      </c>
      <c r="C61" s="44">
        <v>1034.270679549</v>
      </c>
      <c r="D61" s="4">
        <f t="shared" si="18"/>
        <v>2.6718180164891416</v>
      </c>
      <c r="E61" s="44">
        <v>992.7172601919999</v>
      </c>
      <c r="F61" s="4">
        <f t="shared" si="19"/>
        <v>-4.01765419620324</v>
      </c>
      <c r="G61" s="44">
        <v>859.617347636</v>
      </c>
      <c r="H61" s="4">
        <f t="shared" si="20"/>
        <v>-13.407635576947385</v>
      </c>
      <c r="I61" s="44">
        <v>900.36195108</v>
      </c>
      <c r="J61" s="4">
        <f t="shared" si="21"/>
        <v>4.7398535588015065</v>
      </c>
      <c r="K61" s="44">
        <v>971.1796207</v>
      </c>
      <c r="L61" s="4">
        <f t="shared" si="22"/>
        <v>7.865466719806729</v>
      </c>
      <c r="M61" s="44">
        <v>1031.644143621</v>
      </c>
      <c r="N61" s="4">
        <f t="shared" si="23"/>
        <v>6.225884649167044</v>
      </c>
    </row>
    <row r="62" spans="1:14" ht="34.5" customHeight="1">
      <c r="A62" s="5" t="s">
        <v>8</v>
      </c>
      <c r="B62" s="44">
        <v>120.32864187999999</v>
      </c>
      <c r="C62" s="44">
        <v>121.67064443727271</v>
      </c>
      <c r="D62" s="4">
        <f t="shared" si="18"/>
        <v>1.1152810638476736</v>
      </c>
      <c r="E62" s="44">
        <v>113.5014664518182</v>
      </c>
      <c r="F62" s="4">
        <f t="shared" si="19"/>
        <v>-6.714173351540131</v>
      </c>
      <c r="G62" s="44">
        <v>98.69099724727272</v>
      </c>
      <c r="H62" s="4">
        <f t="shared" si="20"/>
        <v>-13.048702952954871</v>
      </c>
      <c r="I62" s="44">
        <v>99.21062384</v>
      </c>
      <c r="J62" s="4">
        <f t="shared" si="21"/>
        <v>0.5265187374947083</v>
      </c>
      <c r="K62" s="44">
        <v>95.54380020999999</v>
      </c>
      <c r="L62" s="4">
        <f t="shared" si="22"/>
        <v>-3.695998964701209</v>
      </c>
      <c r="M62" s="44">
        <v>86.94465824545429</v>
      </c>
      <c r="N62" s="4">
        <f t="shared" si="23"/>
        <v>-9.000209271187932</v>
      </c>
    </row>
    <row r="63" spans="1:14" ht="30" customHeight="1">
      <c r="A63" s="5" t="s">
        <v>314</v>
      </c>
      <c r="B63" s="6">
        <v>0</v>
      </c>
      <c r="C63" s="6">
        <v>0</v>
      </c>
      <c r="D63" s="4" t="e">
        <f t="shared" si="18"/>
        <v>#DIV/0!</v>
      </c>
      <c r="E63" s="6">
        <v>0</v>
      </c>
      <c r="F63" s="4" t="e">
        <f t="shared" si="19"/>
        <v>#DIV/0!</v>
      </c>
      <c r="G63" s="6">
        <v>0</v>
      </c>
      <c r="H63" s="4" t="e">
        <f t="shared" si="20"/>
        <v>#DIV/0!</v>
      </c>
      <c r="I63" s="6">
        <v>0</v>
      </c>
      <c r="J63" s="4" t="e">
        <f t="shared" si="21"/>
        <v>#DIV/0!</v>
      </c>
      <c r="K63" s="6">
        <v>0</v>
      </c>
      <c r="L63" s="4" t="e">
        <f t="shared" si="22"/>
        <v>#DIV/0!</v>
      </c>
      <c r="M63" s="6">
        <v>0</v>
      </c>
      <c r="N63" s="4" t="e">
        <f t="shared" si="23"/>
        <v>#DIV/0!</v>
      </c>
    </row>
    <row r="64" spans="1:14" ht="34.5" customHeight="1">
      <c r="A64" s="5" t="s">
        <v>9</v>
      </c>
      <c r="B64" s="46">
        <v>0</v>
      </c>
      <c r="C64" s="46">
        <v>0</v>
      </c>
      <c r="D64" s="4" t="e">
        <f t="shared" si="18"/>
        <v>#DIV/0!</v>
      </c>
      <c r="E64" s="46">
        <v>0</v>
      </c>
      <c r="F64" s="4" t="e">
        <f t="shared" si="19"/>
        <v>#DIV/0!</v>
      </c>
      <c r="G64" s="46">
        <v>0</v>
      </c>
      <c r="H64" s="4" t="e">
        <f t="shared" si="20"/>
        <v>#DIV/0!</v>
      </c>
      <c r="I64" s="46">
        <v>0</v>
      </c>
      <c r="J64" s="4" t="e">
        <f t="shared" si="21"/>
        <v>#DIV/0!</v>
      </c>
      <c r="K64" s="46">
        <v>0</v>
      </c>
      <c r="L64" s="4" t="e">
        <f t="shared" si="22"/>
        <v>#DIV/0!</v>
      </c>
      <c r="M64" s="46">
        <v>0</v>
      </c>
      <c r="N64" s="4" t="e">
        <f t="shared" si="23"/>
        <v>#DIV/0!</v>
      </c>
    </row>
    <row r="65" spans="1:14" ht="34.5" customHeight="1">
      <c r="A65" s="5" t="s">
        <v>10</v>
      </c>
      <c r="B65" s="46">
        <v>68.55200075</v>
      </c>
      <c r="C65" s="46">
        <v>68.75190649</v>
      </c>
      <c r="D65" s="4">
        <f t="shared" si="18"/>
        <v>0.2916118243273757</v>
      </c>
      <c r="E65" s="46">
        <v>69.6509979</v>
      </c>
      <c r="F65" s="4">
        <f t="shared" si="19"/>
        <v>1.3077330591999952</v>
      </c>
      <c r="G65" s="46">
        <v>72.09833124999999</v>
      </c>
      <c r="H65" s="4">
        <f t="shared" si="20"/>
        <v>3.513708954340759</v>
      </c>
      <c r="I65" s="46">
        <v>75.63418735</v>
      </c>
      <c r="J65" s="4">
        <f t="shared" si="21"/>
        <v>4.904213507715573</v>
      </c>
      <c r="K65" s="46">
        <v>76.99349765830144</v>
      </c>
      <c r="L65" s="4">
        <f t="shared" si="22"/>
        <v>1.7972167824203258</v>
      </c>
      <c r="M65" s="46">
        <v>74.36834187</v>
      </c>
      <c r="N65" s="4">
        <f t="shared" si="23"/>
        <v>-3.409581157037353</v>
      </c>
    </row>
    <row r="66" spans="1:14" ht="34.5" customHeight="1">
      <c r="A66" s="5" t="s">
        <v>11</v>
      </c>
      <c r="B66" s="44">
        <v>2.14572771</v>
      </c>
      <c r="C66" s="44">
        <v>2.2639488</v>
      </c>
      <c r="D66" s="4">
        <f t="shared" si="18"/>
        <v>5.50960354610884</v>
      </c>
      <c r="E66" s="44">
        <v>3.2567</v>
      </c>
      <c r="F66" s="4">
        <f t="shared" si="19"/>
        <v>43.850426299393334</v>
      </c>
      <c r="G66" s="44">
        <v>2.87914402</v>
      </c>
      <c r="H66" s="4">
        <f t="shared" si="20"/>
        <v>-11.593207234316944</v>
      </c>
      <c r="I66" s="44">
        <v>2.84382684</v>
      </c>
      <c r="J66" s="4">
        <f t="shared" si="21"/>
        <v>-1.2266555529931369</v>
      </c>
      <c r="K66" s="44">
        <v>3.38563771</v>
      </c>
      <c r="L66" s="4">
        <f t="shared" si="22"/>
        <v>19.052175131731996</v>
      </c>
      <c r="M66" s="44">
        <v>2.8543468300000003</v>
      </c>
      <c r="N66" s="4">
        <f t="shared" si="23"/>
        <v>-15.692490617963958</v>
      </c>
    </row>
    <row r="67" spans="1:14" ht="34.5" customHeight="1">
      <c r="A67" s="7" t="s">
        <v>3</v>
      </c>
      <c r="B67" s="44">
        <f>SUM(B58:B66)</f>
        <v>2128.3944391499995</v>
      </c>
      <c r="C67" s="44">
        <f>SUM(C58:C66)</f>
        <v>2140.6017056962723</v>
      </c>
      <c r="D67" s="4">
        <f t="shared" si="18"/>
        <v>0.5735434335727733</v>
      </c>
      <c r="E67" s="44">
        <f>SUM(E58:E66)</f>
        <v>2089.2120280938184</v>
      </c>
      <c r="F67" s="4">
        <f t="shared" si="19"/>
        <v>-2.4007117935906934</v>
      </c>
      <c r="G67" s="44">
        <f>SUM(G58:G66)</f>
        <v>1846.2342201532726</v>
      </c>
      <c r="H67" s="4">
        <f t="shared" si="20"/>
        <v>-11.630117224733619</v>
      </c>
      <c r="I67" s="44">
        <f>SUM(I58:I66)</f>
        <v>1964.48328728</v>
      </c>
      <c r="J67" s="4">
        <f t="shared" si="21"/>
        <v>6.404878960423041</v>
      </c>
      <c r="K67" s="44">
        <f>SUM(K58:K66)</f>
        <v>2044.8821255365358</v>
      </c>
      <c r="L67" s="4">
        <f t="shared" si="22"/>
        <v>4.092620119352354</v>
      </c>
      <c r="M67" s="44">
        <f>SUM(M58:M66)</f>
        <v>2064.340457296454</v>
      </c>
      <c r="N67" s="4">
        <f t="shared" si="23"/>
        <v>0.9515625138936976</v>
      </c>
    </row>
    <row r="69" spans="1:14" ht="36" customHeight="1">
      <c r="A69" s="244" t="s">
        <v>142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</row>
    <row r="70" spans="1:14" ht="36" customHeight="1">
      <c r="A70" s="244" t="s">
        <v>318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</row>
    <row r="71" spans="1:14" ht="3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6" customHeight="1">
      <c r="A72" s="1"/>
      <c r="B72" s="1"/>
      <c r="C72" s="1"/>
      <c r="D72" s="1" t="s">
        <v>59</v>
      </c>
      <c r="E72" s="1"/>
      <c r="F72" s="117" t="s">
        <v>59</v>
      </c>
      <c r="G72" s="1"/>
      <c r="H72" s="117" t="s">
        <v>59</v>
      </c>
      <c r="I72" s="1"/>
      <c r="J72" s="117" t="s">
        <v>59</v>
      </c>
      <c r="K72" s="1"/>
      <c r="L72" s="117" t="s">
        <v>59</v>
      </c>
      <c r="M72" s="1"/>
      <c r="N72" s="117" t="s">
        <v>0</v>
      </c>
    </row>
    <row r="73" spans="1:14" ht="36" customHeight="1">
      <c r="A73" s="3" t="s">
        <v>58</v>
      </c>
      <c r="B73" s="3">
        <v>2557</v>
      </c>
      <c r="C73" s="3">
        <v>2558</v>
      </c>
      <c r="D73" s="3" t="s">
        <v>2</v>
      </c>
      <c r="E73" s="3">
        <v>2559</v>
      </c>
      <c r="F73" s="3" t="s">
        <v>2</v>
      </c>
      <c r="G73" s="3">
        <v>2560</v>
      </c>
      <c r="H73" s="3" t="s">
        <v>2</v>
      </c>
      <c r="I73" s="3">
        <v>2561</v>
      </c>
      <c r="J73" s="3" t="s">
        <v>2</v>
      </c>
      <c r="K73" s="3">
        <v>2562</v>
      </c>
      <c r="L73" s="3" t="s">
        <v>2</v>
      </c>
      <c r="M73" s="3">
        <v>2563</v>
      </c>
      <c r="N73" s="3" t="s">
        <v>2</v>
      </c>
    </row>
    <row r="74" spans="1:14" ht="36" customHeight="1">
      <c r="A74" s="5" t="s">
        <v>4</v>
      </c>
      <c r="B74" s="44">
        <v>596.3964373</v>
      </c>
      <c r="C74" s="44">
        <v>657.86799709</v>
      </c>
      <c r="D74" s="4">
        <f aca="true" t="shared" si="24" ref="D74:D83">(C74-B74)/B74*100</f>
        <v>10.307164152135691</v>
      </c>
      <c r="E74" s="44">
        <v>626.8601259</v>
      </c>
      <c r="F74" s="4">
        <f aca="true" t="shared" si="25" ref="F74:F83">(E74-C74)/C74*100</f>
        <v>-4.713387993816336</v>
      </c>
      <c r="G74" s="44">
        <v>624.8157206600001</v>
      </c>
      <c r="H74" s="4">
        <f aca="true" t="shared" si="26" ref="H74:H83">(G74-E74)/E74*100</f>
        <v>-0.3261341973322398</v>
      </c>
      <c r="I74" s="44">
        <v>684.81559204</v>
      </c>
      <c r="J74" s="4">
        <f aca="true" t="shared" si="27" ref="J74:J83">(I74-G74)/G74*100</f>
        <v>9.602810780212327</v>
      </c>
      <c r="K74" s="44">
        <v>679.8161280340956</v>
      </c>
      <c r="L74" s="4">
        <f aca="true" t="shared" si="28" ref="L74:L83">(K74-I74)/I74*100</f>
        <v>-0.7300452945312462</v>
      </c>
      <c r="M74" s="44">
        <v>602.38274244</v>
      </c>
      <c r="N74" s="4">
        <f aca="true" t="shared" si="29" ref="N74:N83">(M74-K74)/K74*100</f>
        <v>-11.39034253541746</v>
      </c>
    </row>
    <row r="75" spans="1:14" ht="36" customHeight="1">
      <c r="A75" s="5" t="s">
        <v>5</v>
      </c>
      <c r="B75" s="33">
        <v>415.08023692</v>
      </c>
      <c r="C75" s="33">
        <v>499.0647066</v>
      </c>
      <c r="D75" s="4">
        <f t="shared" si="24"/>
        <v>20.23330966156952</v>
      </c>
      <c r="E75" s="33">
        <v>517.8595873699999</v>
      </c>
      <c r="F75" s="4">
        <f t="shared" si="25"/>
        <v>3.7660208228396987</v>
      </c>
      <c r="G75" s="33">
        <v>591.8380806000002</v>
      </c>
      <c r="H75" s="4">
        <f t="shared" si="26"/>
        <v>14.285434707447886</v>
      </c>
      <c r="I75" s="33">
        <v>518.6964570600001</v>
      </c>
      <c r="J75" s="4">
        <f t="shared" si="27"/>
        <v>-12.358384148895903</v>
      </c>
      <c r="K75" s="33">
        <v>592.5170687100001</v>
      </c>
      <c r="L75" s="4">
        <f t="shared" si="28"/>
        <v>14.231948309116921</v>
      </c>
      <c r="M75" s="33">
        <v>541.3416942399999</v>
      </c>
      <c r="N75" s="4">
        <f t="shared" si="29"/>
        <v>-8.636945190695815</v>
      </c>
    </row>
    <row r="76" spans="1:14" ht="36" customHeight="1">
      <c r="A76" s="5" t="s">
        <v>6</v>
      </c>
      <c r="B76" s="46">
        <v>0</v>
      </c>
      <c r="C76" s="46">
        <v>0</v>
      </c>
      <c r="D76" s="4" t="e">
        <f t="shared" si="24"/>
        <v>#DIV/0!</v>
      </c>
      <c r="E76" s="46">
        <v>0.00037491</v>
      </c>
      <c r="F76" s="4" t="e">
        <f t="shared" si="25"/>
        <v>#DIV/0!</v>
      </c>
      <c r="G76" s="46">
        <v>0</v>
      </c>
      <c r="H76" s="4">
        <f t="shared" si="26"/>
        <v>-100</v>
      </c>
      <c r="I76" s="46">
        <v>0</v>
      </c>
      <c r="J76" s="4" t="e">
        <f t="shared" si="27"/>
        <v>#DIV/0!</v>
      </c>
      <c r="K76" s="46">
        <v>0</v>
      </c>
      <c r="L76" s="4" t="e">
        <f t="shared" si="28"/>
        <v>#DIV/0!</v>
      </c>
      <c r="M76" s="46">
        <v>0</v>
      </c>
      <c r="N76" s="4" t="e">
        <f t="shared" si="29"/>
        <v>#DIV/0!</v>
      </c>
    </row>
    <row r="77" spans="1:14" ht="36" customHeight="1">
      <c r="A77" s="5" t="s">
        <v>7</v>
      </c>
      <c r="B77" s="44">
        <v>7749.031140854999</v>
      </c>
      <c r="C77" s="44">
        <v>9080.868692446</v>
      </c>
      <c r="D77" s="4">
        <f t="shared" si="24"/>
        <v>17.18714930140352</v>
      </c>
      <c r="E77" s="44">
        <v>5879.317735316001</v>
      </c>
      <c r="F77" s="4">
        <f t="shared" si="25"/>
        <v>-35.25599879880696</v>
      </c>
      <c r="G77" s="44">
        <v>5246.441285784</v>
      </c>
      <c r="H77" s="4">
        <f t="shared" si="26"/>
        <v>-10.76445393876957</v>
      </c>
      <c r="I77" s="44">
        <v>5601.51048931</v>
      </c>
      <c r="J77" s="4">
        <f t="shared" si="27"/>
        <v>6.767810486855383</v>
      </c>
      <c r="K77" s="44">
        <v>6123.60690223</v>
      </c>
      <c r="L77" s="4">
        <f t="shared" si="28"/>
        <v>9.32063617333889</v>
      </c>
      <c r="M77" s="44">
        <v>5039.801744795999</v>
      </c>
      <c r="N77" s="4">
        <f t="shared" si="29"/>
        <v>-17.698803576684803</v>
      </c>
    </row>
    <row r="78" spans="1:14" ht="36" customHeight="1">
      <c r="A78" s="5" t="s">
        <v>8</v>
      </c>
      <c r="B78" s="44">
        <v>142.05054371272726</v>
      </c>
      <c r="C78" s="44">
        <v>130.5681982281818</v>
      </c>
      <c r="D78" s="4">
        <f t="shared" si="24"/>
        <v>-8.083281615427332</v>
      </c>
      <c r="E78" s="44">
        <v>137.3095266190909</v>
      </c>
      <c r="F78" s="4">
        <f t="shared" si="25"/>
        <v>5.16307070357813</v>
      </c>
      <c r="G78" s="44">
        <v>139.54128911363637</v>
      </c>
      <c r="H78" s="4">
        <f t="shared" si="26"/>
        <v>1.6253515320437963</v>
      </c>
      <c r="I78" s="44">
        <v>141.03232047</v>
      </c>
      <c r="J78" s="4">
        <f t="shared" si="27"/>
        <v>1.0685234211570196</v>
      </c>
      <c r="K78" s="44">
        <v>134.16095803974278</v>
      </c>
      <c r="L78" s="4">
        <f t="shared" si="28"/>
        <v>-4.872189869214325</v>
      </c>
      <c r="M78" s="44">
        <v>132.71909216363605</v>
      </c>
      <c r="N78" s="4">
        <f t="shared" si="29"/>
        <v>-1.0747283689488898</v>
      </c>
    </row>
    <row r="79" spans="1:14" ht="30" customHeight="1">
      <c r="A79" s="5" t="s">
        <v>314</v>
      </c>
      <c r="B79" s="6">
        <v>0</v>
      </c>
      <c r="C79" s="6">
        <v>0</v>
      </c>
      <c r="D79" s="4" t="e">
        <f t="shared" si="24"/>
        <v>#DIV/0!</v>
      </c>
      <c r="E79" s="6">
        <v>0</v>
      </c>
      <c r="F79" s="4" t="e">
        <f t="shared" si="25"/>
        <v>#DIV/0!</v>
      </c>
      <c r="G79" s="6">
        <v>0</v>
      </c>
      <c r="H79" s="4" t="e">
        <f t="shared" si="26"/>
        <v>#DIV/0!</v>
      </c>
      <c r="I79" s="6">
        <v>0</v>
      </c>
      <c r="J79" s="4" t="e">
        <f t="shared" si="27"/>
        <v>#DIV/0!</v>
      </c>
      <c r="K79" s="6">
        <v>0</v>
      </c>
      <c r="L79" s="4" t="e">
        <f t="shared" si="28"/>
        <v>#DIV/0!</v>
      </c>
      <c r="M79" s="6">
        <v>0</v>
      </c>
      <c r="N79" s="4" t="e">
        <f t="shared" si="29"/>
        <v>#DIV/0!</v>
      </c>
    </row>
    <row r="80" spans="1:14" ht="36" customHeight="1">
      <c r="A80" s="5" t="s">
        <v>9</v>
      </c>
      <c r="B80" s="46">
        <v>0</v>
      </c>
      <c r="C80" s="46">
        <v>0</v>
      </c>
      <c r="D80" s="4" t="e">
        <f t="shared" si="24"/>
        <v>#DIV/0!</v>
      </c>
      <c r="E80" s="46">
        <v>0</v>
      </c>
      <c r="F80" s="4" t="e">
        <f t="shared" si="25"/>
        <v>#DIV/0!</v>
      </c>
      <c r="G80" s="46">
        <v>0</v>
      </c>
      <c r="H80" s="4" t="e">
        <f t="shared" si="26"/>
        <v>#DIV/0!</v>
      </c>
      <c r="I80" s="46">
        <v>0</v>
      </c>
      <c r="J80" s="4" t="e">
        <f t="shared" si="27"/>
        <v>#DIV/0!</v>
      </c>
      <c r="K80" s="46">
        <v>0</v>
      </c>
      <c r="L80" s="4" t="e">
        <f t="shared" si="28"/>
        <v>#DIV/0!</v>
      </c>
      <c r="M80" s="46">
        <v>0</v>
      </c>
      <c r="N80" s="4" t="e">
        <f t="shared" si="29"/>
        <v>#DIV/0!</v>
      </c>
    </row>
    <row r="81" spans="1:14" ht="36" customHeight="1">
      <c r="A81" s="5" t="s">
        <v>10</v>
      </c>
      <c r="B81" s="46">
        <v>48.323836060000005</v>
      </c>
      <c r="C81" s="46">
        <v>55.12333413</v>
      </c>
      <c r="D81" s="4">
        <f t="shared" si="24"/>
        <v>14.070691866344351</v>
      </c>
      <c r="E81" s="46">
        <v>55.639545940000005</v>
      </c>
      <c r="F81" s="4">
        <f t="shared" si="25"/>
        <v>0.9364669575004197</v>
      </c>
      <c r="G81" s="46">
        <v>56.95555932</v>
      </c>
      <c r="H81" s="4">
        <f t="shared" si="26"/>
        <v>2.365248238041236</v>
      </c>
      <c r="I81" s="46">
        <v>65.15537691</v>
      </c>
      <c r="J81" s="4">
        <f t="shared" si="27"/>
        <v>14.396869573222904</v>
      </c>
      <c r="K81" s="46">
        <v>63.15868163170474</v>
      </c>
      <c r="L81" s="4">
        <f t="shared" si="28"/>
        <v>-3.0645134338695104</v>
      </c>
      <c r="M81" s="46">
        <v>62.77691365999999</v>
      </c>
      <c r="N81" s="4">
        <f t="shared" si="29"/>
        <v>-0.6044584241497291</v>
      </c>
    </row>
    <row r="82" spans="1:14" ht="36" customHeight="1">
      <c r="A82" s="5" t="s">
        <v>11</v>
      </c>
      <c r="B82" s="44">
        <v>2.2113263599999997</v>
      </c>
      <c r="C82" s="44">
        <v>2.663505</v>
      </c>
      <c r="D82" s="4">
        <f t="shared" si="24"/>
        <v>20.44829963497564</v>
      </c>
      <c r="E82" s="44">
        <v>3.222224</v>
      </c>
      <c r="F82" s="4">
        <f t="shared" si="25"/>
        <v>20.97683315781275</v>
      </c>
      <c r="G82" s="44">
        <v>3.2408534999999996</v>
      </c>
      <c r="H82" s="4">
        <f t="shared" si="26"/>
        <v>0.5781565775687665</v>
      </c>
      <c r="I82" s="44">
        <v>3.6784688999999995</v>
      </c>
      <c r="J82" s="4">
        <f t="shared" si="27"/>
        <v>13.503091083876514</v>
      </c>
      <c r="K82" s="44">
        <v>3.598002</v>
      </c>
      <c r="L82" s="4">
        <f t="shared" si="28"/>
        <v>-2.1875106786956753</v>
      </c>
      <c r="M82" s="44">
        <v>2.5486085</v>
      </c>
      <c r="N82" s="4">
        <f t="shared" si="29"/>
        <v>-29.166006578095292</v>
      </c>
    </row>
    <row r="83" spans="1:14" ht="36" customHeight="1">
      <c r="A83" s="7" t="s">
        <v>3</v>
      </c>
      <c r="B83" s="44">
        <f>SUM(B74:B82)</f>
        <v>8953.093521207726</v>
      </c>
      <c r="C83" s="44">
        <f>SUM(C74:C82)</f>
        <v>10426.156433494181</v>
      </c>
      <c r="D83" s="4">
        <f t="shared" si="24"/>
        <v>16.453116554597848</v>
      </c>
      <c r="E83" s="44">
        <f>SUM(E74:E82)</f>
        <v>7220.209120055092</v>
      </c>
      <c r="F83" s="4">
        <f t="shared" si="25"/>
        <v>-30.74908125433392</v>
      </c>
      <c r="G83" s="44">
        <f>SUM(G74:G82)</f>
        <v>6662.832788977637</v>
      </c>
      <c r="H83" s="4">
        <f t="shared" si="26"/>
        <v>-7.7196701897354725</v>
      </c>
      <c r="I83" s="44">
        <f>SUM(I74:I82)</f>
        <v>7014.888704689999</v>
      </c>
      <c r="J83" s="4">
        <f t="shared" si="27"/>
        <v>5.283877396634804</v>
      </c>
      <c r="K83" s="44">
        <f>SUM(K74:K82)</f>
        <v>7596.857740645542</v>
      </c>
      <c r="L83" s="4">
        <f t="shared" si="28"/>
        <v>8.296197708260886</v>
      </c>
      <c r="M83" s="44">
        <f>SUM(M74:M82)</f>
        <v>6381.570795799636</v>
      </c>
      <c r="N83" s="4">
        <f t="shared" si="29"/>
        <v>-15.99723183367967</v>
      </c>
    </row>
    <row r="84" ht="27.75" customHeight="1">
      <c r="A84" s="13"/>
    </row>
    <row r="85" ht="27.75" customHeight="1">
      <c r="A85" s="13"/>
    </row>
    <row r="86" spans="1:14" ht="36" customHeight="1">
      <c r="A86" s="245" t="s">
        <v>143</v>
      </c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</row>
    <row r="87" spans="1:14" ht="36" customHeight="1">
      <c r="A87" s="244" t="s">
        <v>318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</row>
    <row r="88" spans="1:14" ht="3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36" customHeight="1">
      <c r="A89" s="1"/>
      <c r="B89" s="1"/>
      <c r="C89" s="1"/>
      <c r="D89" s="1" t="s">
        <v>59</v>
      </c>
      <c r="E89" s="1"/>
      <c r="F89" s="117" t="s">
        <v>59</v>
      </c>
      <c r="G89" s="1"/>
      <c r="H89" s="117" t="s">
        <v>59</v>
      </c>
      <c r="I89" s="1"/>
      <c r="J89" s="117" t="s">
        <v>59</v>
      </c>
      <c r="K89" s="1"/>
      <c r="L89" s="117" t="s">
        <v>59</v>
      </c>
      <c r="M89" s="1"/>
      <c r="N89" s="117" t="s">
        <v>0</v>
      </c>
    </row>
    <row r="90" spans="1:14" ht="36" customHeight="1">
      <c r="A90" s="3" t="s">
        <v>58</v>
      </c>
      <c r="B90" s="3">
        <v>2557</v>
      </c>
      <c r="C90" s="3">
        <v>2558</v>
      </c>
      <c r="D90" s="3" t="s">
        <v>2</v>
      </c>
      <c r="E90" s="3">
        <v>2559</v>
      </c>
      <c r="F90" s="3" t="s">
        <v>2</v>
      </c>
      <c r="G90" s="3">
        <v>2560</v>
      </c>
      <c r="H90" s="3" t="s">
        <v>2</v>
      </c>
      <c r="I90" s="3">
        <v>2561</v>
      </c>
      <c r="J90" s="3" t="s">
        <v>2</v>
      </c>
      <c r="K90" s="3">
        <v>2562</v>
      </c>
      <c r="L90" s="3" t="s">
        <v>2</v>
      </c>
      <c r="M90" s="3">
        <v>2563</v>
      </c>
      <c r="N90" s="3" t="s">
        <v>2</v>
      </c>
    </row>
    <row r="91" spans="1:14" ht="36" customHeight="1">
      <c r="A91" s="5" t="s">
        <v>4</v>
      </c>
      <c r="B91" s="44">
        <v>803.50220075</v>
      </c>
      <c r="C91" s="44">
        <v>797.75044564</v>
      </c>
      <c r="D91" s="4">
        <f aca="true" t="shared" si="30" ref="D91:D100">(C91-B91)/B91*100</f>
        <v>-0.7158356386119817</v>
      </c>
      <c r="E91" s="44">
        <v>956.51192192</v>
      </c>
      <c r="F91" s="4">
        <f aca="true" t="shared" si="31" ref="F91:F100">(E91-C91)/C91*100</f>
        <v>19.901145420562276</v>
      </c>
      <c r="G91" s="44">
        <v>832.39990128</v>
      </c>
      <c r="H91" s="4">
        <f aca="true" t="shared" si="32" ref="H91:H100">(G91-E91)/E91*100</f>
        <v>-12.975480785526514</v>
      </c>
      <c r="I91" s="44">
        <v>832.1245935500002</v>
      </c>
      <c r="J91" s="4">
        <f aca="true" t="shared" si="33" ref="J91:J100">(I91-G91)/G91*100</f>
        <v>-0.033073974369342715</v>
      </c>
      <c r="K91" s="44">
        <v>835.3016847505123</v>
      </c>
      <c r="L91" s="4">
        <f aca="true" t="shared" si="34" ref="L91:L100">(K91-I91)/I91*100</f>
        <v>0.38180474716629154</v>
      </c>
      <c r="M91" s="44">
        <v>765.2374965399997</v>
      </c>
      <c r="N91" s="4">
        <f aca="true" t="shared" si="35" ref="N91:N100">(M91-K91)/K91*100</f>
        <v>-8.387890206571218</v>
      </c>
    </row>
    <row r="92" spans="1:14" ht="36" customHeight="1">
      <c r="A92" s="5" t="s">
        <v>5</v>
      </c>
      <c r="B92" s="44">
        <v>1608.5073296</v>
      </c>
      <c r="C92" s="44">
        <v>1942.36116269</v>
      </c>
      <c r="D92" s="4">
        <f t="shared" si="30"/>
        <v>20.755505862259383</v>
      </c>
      <c r="E92" s="44">
        <v>1262.04029767</v>
      </c>
      <c r="F92" s="4">
        <f t="shared" si="31"/>
        <v>-35.025456546804875</v>
      </c>
      <c r="G92" s="44">
        <v>1536.2121206899997</v>
      </c>
      <c r="H92" s="4">
        <f t="shared" si="32"/>
        <v>21.724490376906374</v>
      </c>
      <c r="I92" s="44">
        <v>1380.65835359</v>
      </c>
      <c r="J92" s="4">
        <f t="shared" si="33"/>
        <v>-10.125800011923596</v>
      </c>
      <c r="K92" s="44">
        <v>1278.7882346799997</v>
      </c>
      <c r="L92" s="4">
        <f t="shared" si="34"/>
        <v>-7.37837269047166</v>
      </c>
      <c r="M92" s="44">
        <v>944.6918013</v>
      </c>
      <c r="N92" s="4">
        <f t="shared" si="35"/>
        <v>-26.12601714025021</v>
      </c>
    </row>
    <row r="93" spans="1:14" ht="36" customHeight="1">
      <c r="A93" s="5" t="s">
        <v>6</v>
      </c>
      <c r="B93" s="46">
        <v>0</v>
      </c>
      <c r="C93" s="46">
        <v>0</v>
      </c>
      <c r="D93" s="4" t="e">
        <f t="shared" si="30"/>
        <v>#DIV/0!</v>
      </c>
      <c r="E93" s="46">
        <v>0.00095265</v>
      </c>
      <c r="F93" s="4" t="e">
        <f t="shared" si="31"/>
        <v>#DIV/0!</v>
      </c>
      <c r="G93" s="46">
        <v>0</v>
      </c>
      <c r="H93" s="4">
        <f t="shared" si="32"/>
        <v>-100</v>
      </c>
      <c r="I93" s="46">
        <v>0</v>
      </c>
      <c r="J93" s="4" t="e">
        <f t="shared" si="33"/>
        <v>#DIV/0!</v>
      </c>
      <c r="K93" s="46">
        <v>0</v>
      </c>
      <c r="L93" s="4" t="e">
        <f t="shared" si="34"/>
        <v>#DIV/0!</v>
      </c>
      <c r="M93" s="46">
        <v>0</v>
      </c>
      <c r="N93" s="4" t="e">
        <f t="shared" si="35"/>
        <v>#DIV/0!</v>
      </c>
    </row>
    <row r="94" spans="1:14" ht="36" customHeight="1">
      <c r="A94" s="5" t="s">
        <v>7</v>
      </c>
      <c r="B94" s="44">
        <v>2042.877435835</v>
      </c>
      <c r="C94" s="44">
        <v>2180.819321566</v>
      </c>
      <c r="D94" s="4">
        <f t="shared" si="30"/>
        <v>6.75233292567148</v>
      </c>
      <c r="E94" s="44">
        <v>2348.2293777610003</v>
      </c>
      <c r="F94" s="4">
        <f t="shared" si="31"/>
        <v>7.676475283371334</v>
      </c>
      <c r="G94" s="44">
        <v>2013.1908460980003</v>
      </c>
      <c r="H94" s="4">
        <f t="shared" si="32"/>
        <v>-14.26770888891842</v>
      </c>
      <c r="I94" s="44">
        <v>2178.89935995</v>
      </c>
      <c r="J94" s="4">
        <f t="shared" si="33"/>
        <v>8.231137856263288</v>
      </c>
      <c r="K94" s="44">
        <v>1704.8414142899999</v>
      </c>
      <c r="L94" s="4">
        <f t="shared" si="34"/>
        <v>-21.756761894265665</v>
      </c>
      <c r="M94" s="44">
        <v>1889.262388251</v>
      </c>
      <c r="N94" s="4">
        <f t="shared" si="35"/>
        <v>10.817485568756213</v>
      </c>
    </row>
    <row r="95" spans="1:14" ht="36" customHeight="1">
      <c r="A95" s="5" t="s">
        <v>8</v>
      </c>
      <c r="B95" s="44">
        <v>183.1773153963636</v>
      </c>
      <c r="C95" s="44">
        <v>149.63271707909092</v>
      </c>
      <c r="D95" s="4">
        <f t="shared" si="30"/>
        <v>-18.312637809265876</v>
      </c>
      <c r="E95" s="44">
        <v>192.62619603727273</v>
      </c>
      <c r="F95" s="4">
        <f t="shared" si="31"/>
        <v>28.732672771996032</v>
      </c>
      <c r="G95" s="44">
        <v>170.34336713545454</v>
      </c>
      <c r="H95" s="4">
        <f t="shared" si="32"/>
        <v>-11.567912028697549</v>
      </c>
      <c r="I95" s="44">
        <v>168.66957236999997</v>
      </c>
      <c r="J95" s="4">
        <f t="shared" si="33"/>
        <v>-0.9826004931108334</v>
      </c>
      <c r="K95" s="44">
        <v>168.93920211999998</v>
      </c>
      <c r="L95" s="4">
        <f t="shared" si="34"/>
        <v>0.15985678164200065</v>
      </c>
      <c r="M95" s="44">
        <v>185.15488806363618</v>
      </c>
      <c r="N95" s="4">
        <f t="shared" si="35"/>
        <v>9.598533519838673</v>
      </c>
    </row>
    <row r="96" spans="1:14" ht="30" customHeight="1">
      <c r="A96" s="5" t="s">
        <v>314</v>
      </c>
      <c r="B96" s="6">
        <v>0</v>
      </c>
      <c r="C96" s="6">
        <v>0</v>
      </c>
      <c r="D96" s="4" t="e">
        <f t="shared" si="30"/>
        <v>#DIV/0!</v>
      </c>
      <c r="E96" s="6">
        <v>0</v>
      </c>
      <c r="F96" s="4" t="e">
        <f t="shared" si="31"/>
        <v>#DIV/0!</v>
      </c>
      <c r="G96" s="6">
        <v>0</v>
      </c>
      <c r="H96" s="4" t="e">
        <f t="shared" si="32"/>
        <v>#DIV/0!</v>
      </c>
      <c r="I96" s="6">
        <v>0</v>
      </c>
      <c r="J96" s="4" t="e">
        <f t="shared" si="33"/>
        <v>#DIV/0!</v>
      </c>
      <c r="K96" s="6">
        <v>2.5</v>
      </c>
      <c r="L96" s="4" t="e">
        <f t="shared" si="34"/>
        <v>#DIV/0!</v>
      </c>
      <c r="M96" s="6">
        <v>0.575</v>
      </c>
      <c r="N96" s="4">
        <f t="shared" si="35"/>
        <v>-77</v>
      </c>
    </row>
    <row r="97" spans="1:14" ht="36" customHeight="1">
      <c r="A97" s="5" t="s">
        <v>9</v>
      </c>
      <c r="B97" s="46">
        <v>0</v>
      </c>
      <c r="C97" s="46">
        <v>0</v>
      </c>
      <c r="D97" s="4" t="e">
        <f t="shared" si="30"/>
        <v>#DIV/0!</v>
      </c>
      <c r="E97" s="46">
        <v>0</v>
      </c>
      <c r="F97" s="4" t="e">
        <f t="shared" si="31"/>
        <v>#DIV/0!</v>
      </c>
      <c r="G97" s="46">
        <v>0</v>
      </c>
      <c r="H97" s="4" t="e">
        <f t="shared" si="32"/>
        <v>#DIV/0!</v>
      </c>
      <c r="I97" s="46">
        <v>0</v>
      </c>
      <c r="J97" s="4" t="e">
        <f t="shared" si="33"/>
        <v>#DIV/0!</v>
      </c>
      <c r="K97" s="46">
        <v>0</v>
      </c>
      <c r="L97" s="4" t="e">
        <f t="shared" si="34"/>
        <v>#DIV/0!</v>
      </c>
      <c r="M97" s="46">
        <v>0</v>
      </c>
      <c r="N97" s="4" t="e">
        <f t="shared" si="35"/>
        <v>#DIV/0!</v>
      </c>
    </row>
    <row r="98" spans="1:14" ht="36" customHeight="1">
      <c r="A98" s="5" t="s">
        <v>10</v>
      </c>
      <c r="B98" s="46">
        <v>73.80161109000001</v>
      </c>
      <c r="C98" s="46">
        <v>78.41578316</v>
      </c>
      <c r="D98" s="4">
        <f t="shared" si="30"/>
        <v>6.25212919047672</v>
      </c>
      <c r="E98" s="46">
        <v>82.53895514999999</v>
      </c>
      <c r="F98" s="4">
        <f t="shared" si="31"/>
        <v>5.258089409866692</v>
      </c>
      <c r="G98" s="46">
        <v>79.11618554</v>
      </c>
      <c r="H98" s="4">
        <f t="shared" si="32"/>
        <v>-4.146853572085701</v>
      </c>
      <c r="I98" s="46">
        <v>84.19649351000001</v>
      </c>
      <c r="J98" s="4">
        <f t="shared" si="33"/>
        <v>6.4213257190356785</v>
      </c>
      <c r="K98" s="46">
        <v>93.37006935857923</v>
      </c>
      <c r="L98" s="4">
        <f t="shared" si="34"/>
        <v>10.895436931099363</v>
      </c>
      <c r="M98" s="46">
        <v>90.1955992</v>
      </c>
      <c r="N98" s="4">
        <f t="shared" si="35"/>
        <v>-3.399879833427094</v>
      </c>
    </row>
    <row r="99" spans="1:14" ht="36" customHeight="1">
      <c r="A99" s="5" t="s">
        <v>11</v>
      </c>
      <c r="B99" s="44">
        <v>2.426327</v>
      </c>
      <c r="C99" s="44">
        <v>2.9685290199999996</v>
      </c>
      <c r="D99" s="4">
        <f t="shared" si="30"/>
        <v>22.346617747731425</v>
      </c>
      <c r="E99" s="44">
        <v>4.0265</v>
      </c>
      <c r="F99" s="4">
        <f t="shared" si="31"/>
        <v>35.63957006558086</v>
      </c>
      <c r="G99" s="44">
        <v>3.6412163</v>
      </c>
      <c r="H99" s="4">
        <f t="shared" si="32"/>
        <v>-9.568699863404953</v>
      </c>
      <c r="I99" s="44">
        <v>3.9078374399999998</v>
      </c>
      <c r="J99" s="4">
        <f t="shared" si="33"/>
        <v>7.322309855638068</v>
      </c>
      <c r="K99" s="44">
        <v>4.3320235</v>
      </c>
      <c r="L99" s="4">
        <f t="shared" si="34"/>
        <v>10.854751931544017</v>
      </c>
      <c r="M99" s="44">
        <v>3.337613</v>
      </c>
      <c r="N99" s="4">
        <f t="shared" si="35"/>
        <v>-22.954873167239278</v>
      </c>
    </row>
    <row r="100" spans="1:14" ht="36" customHeight="1">
      <c r="A100" s="7" t="s">
        <v>3</v>
      </c>
      <c r="B100" s="44">
        <f>SUM(B91:B99)</f>
        <v>4714.292219671364</v>
      </c>
      <c r="C100" s="44">
        <f>SUM(C91:C99)</f>
        <v>5151.94795915509</v>
      </c>
      <c r="D100" s="4">
        <f t="shared" si="30"/>
        <v>9.28359378439707</v>
      </c>
      <c r="E100" s="44">
        <f>SUM(E91:E99)</f>
        <v>4845.974201188274</v>
      </c>
      <c r="F100" s="4">
        <f t="shared" si="31"/>
        <v>-5.938991627877301</v>
      </c>
      <c r="G100" s="44">
        <f>SUM(G91:G99)</f>
        <v>4634.903637043454</v>
      </c>
      <c r="H100" s="4">
        <f t="shared" si="32"/>
        <v>-4.355585799302504</v>
      </c>
      <c r="I100" s="44">
        <f>SUM(I91:I99)</f>
        <v>4648.4562104100005</v>
      </c>
      <c r="J100" s="4">
        <f t="shared" si="33"/>
        <v>0.2924024840177977</v>
      </c>
      <c r="K100" s="44">
        <f>SUM(K91:K99)</f>
        <v>4088.0726286990916</v>
      </c>
      <c r="L100" s="4">
        <f t="shared" si="34"/>
        <v>-12.055262141782814</v>
      </c>
      <c r="M100" s="44">
        <f>SUM(M91:M99)</f>
        <v>3878.4547863546354</v>
      </c>
      <c r="N100" s="4">
        <f t="shared" si="35"/>
        <v>-5.127546924506595</v>
      </c>
    </row>
    <row r="101" spans="1:14" ht="36" customHeight="1">
      <c r="A101" s="8"/>
      <c r="B101" s="45"/>
      <c r="C101" s="45"/>
      <c r="D101" s="10"/>
      <c r="E101" s="45"/>
      <c r="F101" s="10"/>
      <c r="G101" s="45"/>
      <c r="H101" s="10"/>
      <c r="I101" s="45"/>
      <c r="J101" s="10"/>
      <c r="K101" s="45"/>
      <c r="L101" s="10"/>
      <c r="M101" s="45"/>
      <c r="N101" s="10"/>
    </row>
    <row r="102" spans="1:14" ht="36" customHeight="1">
      <c r="A102" s="244" t="s">
        <v>146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</row>
    <row r="103" spans="1:14" ht="36" customHeight="1">
      <c r="A103" s="244" t="s">
        <v>318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</row>
    <row r="104" spans="1:14" ht="36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36" customHeight="1">
      <c r="A105" s="1"/>
      <c r="B105" s="1"/>
      <c r="C105" s="1"/>
      <c r="D105" s="1" t="s">
        <v>59</v>
      </c>
      <c r="E105" s="1"/>
      <c r="F105" s="117" t="s">
        <v>59</v>
      </c>
      <c r="G105" s="1"/>
      <c r="H105" s="117" t="s">
        <v>59</v>
      </c>
      <c r="I105" s="1"/>
      <c r="J105" s="117" t="s">
        <v>59</v>
      </c>
      <c r="K105" s="1"/>
      <c r="L105" s="117" t="s">
        <v>59</v>
      </c>
      <c r="M105" s="1"/>
      <c r="N105" s="117" t="s">
        <v>0</v>
      </c>
    </row>
    <row r="106" spans="1:14" ht="36" customHeight="1">
      <c r="A106" s="3" t="s">
        <v>58</v>
      </c>
      <c r="B106" s="3">
        <v>2557</v>
      </c>
      <c r="C106" s="3">
        <v>2558</v>
      </c>
      <c r="D106" s="3" t="s">
        <v>2</v>
      </c>
      <c r="E106" s="3">
        <v>2559</v>
      </c>
      <c r="F106" s="3" t="s">
        <v>2</v>
      </c>
      <c r="G106" s="3">
        <v>2560</v>
      </c>
      <c r="H106" s="3" t="s">
        <v>2</v>
      </c>
      <c r="I106" s="3">
        <v>2561</v>
      </c>
      <c r="J106" s="3" t="s">
        <v>2</v>
      </c>
      <c r="K106" s="3">
        <v>2562</v>
      </c>
      <c r="L106" s="3" t="s">
        <v>2</v>
      </c>
      <c r="M106" s="3">
        <v>2563</v>
      </c>
      <c r="N106" s="3" t="s">
        <v>2</v>
      </c>
    </row>
    <row r="107" spans="1:14" ht="36" customHeight="1">
      <c r="A107" s="5" t="s">
        <v>4</v>
      </c>
      <c r="B107" s="44">
        <v>532.95189405</v>
      </c>
      <c r="C107" s="44">
        <v>642.2019863</v>
      </c>
      <c r="D107" s="4">
        <f aca="true" t="shared" si="36" ref="D107:D116">(C107-B107)/B107*100</f>
        <v>20.499053192172457</v>
      </c>
      <c r="E107" s="44">
        <v>616.4494522200001</v>
      </c>
      <c r="F107" s="4">
        <f aca="true" t="shared" si="37" ref="F107:F116">(E107-C107)/C107*100</f>
        <v>-4.0100365039932795</v>
      </c>
      <c r="G107" s="44">
        <v>542.4357426700001</v>
      </c>
      <c r="H107" s="4">
        <f aca="true" t="shared" si="38" ref="H107:H116">(G107-E107)/E107*100</f>
        <v>-12.00645231875165</v>
      </c>
      <c r="I107" s="44">
        <v>569.4363925</v>
      </c>
      <c r="J107" s="4">
        <f aca="true" t="shared" si="39" ref="J107:J116">(I107-G107)/G107*100</f>
        <v>4.977667897970033</v>
      </c>
      <c r="K107" s="44">
        <v>501.50653971463214</v>
      </c>
      <c r="L107" s="4">
        <f aca="true" t="shared" si="40" ref="L107:L116">(K107-I107)/I107*100</f>
        <v>-11.92931355987541</v>
      </c>
      <c r="M107" s="44">
        <v>480.0320664799999</v>
      </c>
      <c r="N107" s="4">
        <f aca="true" t="shared" si="41" ref="N107:N116">(M107-K107)/K107*100</f>
        <v>-4.281992662917548</v>
      </c>
    </row>
    <row r="108" spans="1:14" ht="36" customHeight="1">
      <c r="A108" s="5" t="s">
        <v>5</v>
      </c>
      <c r="B108" s="44">
        <v>393.21014087000003</v>
      </c>
      <c r="C108" s="44">
        <v>451.4547291200001</v>
      </c>
      <c r="D108" s="4">
        <f t="shared" si="36"/>
        <v>14.81258548447671</v>
      </c>
      <c r="E108" s="44">
        <v>439.88297456</v>
      </c>
      <c r="F108" s="4">
        <f t="shared" si="37"/>
        <v>-2.5632148283298286</v>
      </c>
      <c r="G108" s="44">
        <v>408.6590441000001</v>
      </c>
      <c r="H108" s="4">
        <f t="shared" si="38"/>
        <v>-7.098235727634639</v>
      </c>
      <c r="I108" s="44">
        <v>397.36264876</v>
      </c>
      <c r="J108" s="4">
        <f t="shared" si="39"/>
        <v>-2.7642592285895424</v>
      </c>
      <c r="K108" s="44">
        <v>400.40115414</v>
      </c>
      <c r="L108" s="4">
        <f t="shared" si="40"/>
        <v>0.7646680908439402</v>
      </c>
      <c r="M108" s="44">
        <v>386.23596968999993</v>
      </c>
      <c r="N108" s="4">
        <f t="shared" si="41"/>
        <v>-3.537748156701675</v>
      </c>
    </row>
    <row r="109" spans="1:14" ht="36" customHeight="1">
      <c r="A109" s="5" t="s">
        <v>6</v>
      </c>
      <c r="B109" s="46">
        <v>0</v>
      </c>
      <c r="C109" s="46">
        <v>0</v>
      </c>
      <c r="D109" s="4" t="e">
        <f t="shared" si="36"/>
        <v>#DIV/0!</v>
      </c>
      <c r="E109" s="46">
        <v>0.042393009999999995</v>
      </c>
      <c r="F109" s="4" t="e">
        <f t="shared" si="37"/>
        <v>#DIV/0!</v>
      </c>
      <c r="G109" s="46">
        <v>0</v>
      </c>
      <c r="H109" s="4">
        <f t="shared" si="38"/>
        <v>-100</v>
      </c>
      <c r="I109" s="46">
        <v>0</v>
      </c>
      <c r="J109" s="4" t="e">
        <f t="shared" si="39"/>
        <v>#DIV/0!</v>
      </c>
      <c r="K109" s="46">
        <v>0</v>
      </c>
      <c r="L109" s="4" t="e">
        <f t="shared" si="40"/>
        <v>#DIV/0!</v>
      </c>
      <c r="M109" s="46">
        <v>0</v>
      </c>
      <c r="N109" s="4" t="e">
        <f t="shared" si="41"/>
        <v>#DIV/0!</v>
      </c>
    </row>
    <row r="110" spans="1:14" ht="36" customHeight="1">
      <c r="A110" s="5" t="s">
        <v>7</v>
      </c>
      <c r="B110" s="44">
        <v>676.0584875210001</v>
      </c>
      <c r="C110" s="44">
        <v>677.8127179459999</v>
      </c>
      <c r="D110" s="4">
        <f t="shared" si="36"/>
        <v>0.2594790920283124</v>
      </c>
      <c r="E110" s="44">
        <v>737.285011872</v>
      </c>
      <c r="F110" s="4">
        <f t="shared" si="37"/>
        <v>8.774148426459325</v>
      </c>
      <c r="G110" s="44">
        <v>659.5348189560001</v>
      </c>
      <c r="H110" s="4">
        <f t="shared" si="38"/>
        <v>-10.545473143227024</v>
      </c>
      <c r="I110" s="44">
        <v>641.8090516899999</v>
      </c>
      <c r="J110" s="4">
        <f t="shared" si="39"/>
        <v>-2.6876165983259046</v>
      </c>
      <c r="K110" s="44">
        <v>656.24052952</v>
      </c>
      <c r="L110" s="4">
        <f t="shared" si="40"/>
        <v>2.2485625268137555</v>
      </c>
      <c r="M110" s="44">
        <v>591.1969821389999</v>
      </c>
      <c r="N110" s="4">
        <f t="shared" si="41"/>
        <v>-9.911540731654513</v>
      </c>
    </row>
    <row r="111" spans="1:14" ht="36" customHeight="1">
      <c r="A111" s="5" t="s">
        <v>8</v>
      </c>
      <c r="B111" s="44">
        <v>174.66870850545453</v>
      </c>
      <c r="C111" s="44">
        <v>349.1899755881818</v>
      </c>
      <c r="D111" s="4">
        <f t="shared" si="36"/>
        <v>99.91558795849078</v>
      </c>
      <c r="E111" s="44">
        <v>402.3411885727273</v>
      </c>
      <c r="F111" s="4">
        <f t="shared" si="37"/>
        <v>15.221288324504906</v>
      </c>
      <c r="G111" s="44">
        <v>271.6041623545455</v>
      </c>
      <c r="H111" s="4">
        <f t="shared" si="38"/>
        <v>-32.494069692929216</v>
      </c>
      <c r="I111" s="44">
        <v>268.6435083</v>
      </c>
      <c r="J111" s="4">
        <f t="shared" si="39"/>
        <v>-1.0900621068835956</v>
      </c>
      <c r="K111" s="44">
        <v>225.65263678</v>
      </c>
      <c r="L111" s="4">
        <f t="shared" si="40"/>
        <v>-16.002944494006226</v>
      </c>
      <c r="M111" s="44">
        <v>157.6573737545453</v>
      </c>
      <c r="N111" s="4">
        <f t="shared" si="41"/>
        <v>-30.132713712424586</v>
      </c>
    </row>
    <row r="112" spans="1:14" ht="30" customHeight="1">
      <c r="A112" s="5" t="s">
        <v>314</v>
      </c>
      <c r="B112" s="6">
        <v>0</v>
      </c>
      <c r="C112" s="6">
        <v>0</v>
      </c>
      <c r="D112" s="4" t="e">
        <f t="shared" si="36"/>
        <v>#DIV/0!</v>
      </c>
      <c r="E112" s="6">
        <v>0</v>
      </c>
      <c r="F112" s="4" t="e">
        <f t="shared" si="37"/>
        <v>#DIV/0!</v>
      </c>
      <c r="G112" s="6">
        <v>0</v>
      </c>
      <c r="H112" s="4" t="e">
        <f t="shared" si="38"/>
        <v>#DIV/0!</v>
      </c>
      <c r="I112" s="6">
        <v>0</v>
      </c>
      <c r="J112" s="4" t="e">
        <f t="shared" si="39"/>
        <v>#DIV/0!</v>
      </c>
      <c r="K112" s="6">
        <v>0</v>
      </c>
      <c r="L112" s="4" t="e">
        <f t="shared" si="40"/>
        <v>#DIV/0!</v>
      </c>
      <c r="M112" s="6">
        <v>0</v>
      </c>
      <c r="N112" s="4" t="e">
        <f t="shared" si="41"/>
        <v>#DIV/0!</v>
      </c>
    </row>
    <row r="113" spans="1:14" ht="36" customHeight="1">
      <c r="A113" s="5" t="s">
        <v>9</v>
      </c>
      <c r="B113" s="46">
        <v>0</v>
      </c>
      <c r="C113" s="46">
        <v>0</v>
      </c>
      <c r="D113" s="4" t="e">
        <f t="shared" si="36"/>
        <v>#DIV/0!</v>
      </c>
      <c r="E113" s="46">
        <v>0</v>
      </c>
      <c r="F113" s="4" t="e">
        <f t="shared" si="37"/>
        <v>#DIV/0!</v>
      </c>
      <c r="G113" s="46">
        <v>0</v>
      </c>
      <c r="H113" s="4" t="e">
        <f t="shared" si="38"/>
        <v>#DIV/0!</v>
      </c>
      <c r="I113" s="46">
        <v>0</v>
      </c>
      <c r="J113" s="4" t="e">
        <f t="shared" si="39"/>
        <v>#DIV/0!</v>
      </c>
      <c r="K113" s="46">
        <v>0</v>
      </c>
      <c r="L113" s="4" t="e">
        <f t="shared" si="40"/>
        <v>#DIV/0!</v>
      </c>
      <c r="M113" s="46">
        <v>0</v>
      </c>
      <c r="N113" s="4" t="e">
        <f t="shared" si="41"/>
        <v>#DIV/0!</v>
      </c>
    </row>
    <row r="114" spans="1:14" ht="36" customHeight="1">
      <c r="A114" s="5" t="s">
        <v>10</v>
      </c>
      <c r="B114" s="46">
        <v>57.175172870000004</v>
      </c>
      <c r="C114" s="46">
        <v>79.83631739999998</v>
      </c>
      <c r="D114" s="4">
        <f t="shared" si="36"/>
        <v>39.634588567882325</v>
      </c>
      <c r="E114" s="46">
        <v>68.27145087</v>
      </c>
      <c r="F114" s="4">
        <f t="shared" si="37"/>
        <v>-14.485721419309844</v>
      </c>
      <c r="G114" s="46">
        <v>64.5249319</v>
      </c>
      <c r="H114" s="4">
        <f t="shared" si="38"/>
        <v>-5.487680314768733</v>
      </c>
      <c r="I114" s="46">
        <v>67.55724023</v>
      </c>
      <c r="J114" s="4">
        <f t="shared" si="39"/>
        <v>4.699436699444245</v>
      </c>
      <c r="K114" s="46">
        <v>68.32821961468422</v>
      </c>
      <c r="L114" s="4">
        <f t="shared" si="40"/>
        <v>1.1412239192415132</v>
      </c>
      <c r="M114" s="46">
        <v>65.67568745</v>
      </c>
      <c r="N114" s="4">
        <f t="shared" si="41"/>
        <v>-3.882044899812038</v>
      </c>
    </row>
    <row r="115" spans="1:14" ht="36" customHeight="1">
      <c r="A115" s="5" t="s">
        <v>11</v>
      </c>
      <c r="B115" s="44">
        <v>1.5833444399999999</v>
      </c>
      <c r="C115" s="44">
        <v>1.8178203000000002</v>
      </c>
      <c r="D115" s="4">
        <f t="shared" si="36"/>
        <v>14.808897803689533</v>
      </c>
      <c r="E115" s="44">
        <v>2.4905</v>
      </c>
      <c r="F115" s="4">
        <f t="shared" si="37"/>
        <v>37.00474133774387</v>
      </c>
      <c r="G115" s="44">
        <v>2.2981420000000004</v>
      </c>
      <c r="H115" s="4">
        <f t="shared" si="38"/>
        <v>-7.7236699457940015</v>
      </c>
      <c r="I115" s="44">
        <v>2.218411</v>
      </c>
      <c r="J115" s="4">
        <f t="shared" si="39"/>
        <v>-3.4693678632565006</v>
      </c>
      <c r="K115" s="44">
        <v>2.096911</v>
      </c>
      <c r="L115" s="4">
        <f t="shared" si="40"/>
        <v>-5.47689314558935</v>
      </c>
      <c r="M115" s="44">
        <v>1.778493</v>
      </c>
      <c r="N115" s="4">
        <f t="shared" si="41"/>
        <v>-15.185098461498836</v>
      </c>
    </row>
    <row r="116" spans="1:14" ht="36" customHeight="1">
      <c r="A116" s="7" t="s">
        <v>3</v>
      </c>
      <c r="B116" s="44">
        <f>SUM(B107:B115)</f>
        <v>1835.6477482564546</v>
      </c>
      <c r="C116" s="44">
        <f>SUM(C107:C115)</f>
        <v>2202.313546654182</v>
      </c>
      <c r="D116" s="4">
        <f t="shared" si="36"/>
        <v>19.974736370090397</v>
      </c>
      <c r="E116" s="44">
        <f>SUM(E107:E115)</f>
        <v>2266.7629711047275</v>
      </c>
      <c r="F116" s="4">
        <f t="shared" si="37"/>
        <v>2.9264418115421758</v>
      </c>
      <c r="G116" s="44">
        <f>SUM(G107:G115)</f>
        <v>1949.0568419805456</v>
      </c>
      <c r="H116" s="4">
        <f t="shared" si="38"/>
        <v>-14.015851378114974</v>
      </c>
      <c r="I116" s="44">
        <f>SUM(I107:I115)</f>
        <v>1947.02725248</v>
      </c>
      <c r="J116" s="4">
        <f t="shared" si="39"/>
        <v>-0.1041318783952574</v>
      </c>
      <c r="K116" s="44">
        <f>SUM(K107:K115)</f>
        <v>1854.2259907693165</v>
      </c>
      <c r="L116" s="4">
        <f t="shared" si="40"/>
        <v>-4.7663052272370185</v>
      </c>
      <c r="M116" s="44">
        <f>SUM(M107:M115)</f>
        <v>1682.576572513545</v>
      </c>
      <c r="N116" s="4">
        <f t="shared" si="41"/>
        <v>-9.257200530586582</v>
      </c>
    </row>
    <row r="117" spans="1:14" ht="36" customHeight="1">
      <c r="A117" s="50"/>
      <c r="B117" s="51"/>
      <c r="C117" s="51"/>
      <c r="D117" s="26"/>
      <c r="E117" s="51"/>
      <c r="F117" s="26"/>
      <c r="G117" s="51"/>
      <c r="H117" s="26"/>
      <c r="I117" s="51"/>
      <c r="J117" s="26"/>
      <c r="K117" s="51"/>
      <c r="L117" s="26"/>
      <c r="M117" s="51"/>
      <c r="N117" s="26"/>
    </row>
    <row r="118" spans="1:14" ht="36" customHeight="1">
      <c r="A118" s="245" t="s">
        <v>270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</row>
    <row r="119" spans="1:14" ht="36" customHeight="1">
      <c r="A119" s="244" t="s">
        <v>318</v>
      </c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</row>
    <row r="120" spans="1:14" ht="36" customHeight="1">
      <c r="A120" s="1"/>
      <c r="B120" s="1"/>
      <c r="C120" s="1"/>
      <c r="D120" s="1"/>
      <c r="E120" s="1"/>
      <c r="F120" s="1"/>
      <c r="G120" s="1"/>
      <c r="H120" s="1"/>
      <c r="I120" s="1" t="s">
        <v>59</v>
      </c>
      <c r="J120" s="1"/>
      <c r="K120" s="1"/>
      <c r="L120" s="1"/>
      <c r="M120" s="1"/>
      <c r="N120" s="1"/>
    </row>
    <row r="121" spans="1:14" ht="36" customHeight="1">
      <c r="A121" s="1"/>
      <c r="B121" s="1"/>
      <c r="C121" s="1"/>
      <c r="D121" s="1" t="s">
        <v>59</v>
      </c>
      <c r="E121" s="1"/>
      <c r="F121" s="117" t="s">
        <v>59</v>
      </c>
      <c r="G121" s="1"/>
      <c r="H121" s="117" t="s">
        <v>59</v>
      </c>
      <c r="I121" s="1"/>
      <c r="J121" s="117" t="s">
        <v>59</v>
      </c>
      <c r="K121" s="1"/>
      <c r="L121" s="117" t="s">
        <v>59</v>
      </c>
      <c r="M121" s="1"/>
      <c r="N121" s="117" t="s">
        <v>0</v>
      </c>
    </row>
    <row r="122" spans="1:14" ht="36" customHeight="1">
      <c r="A122" s="3" t="s">
        <v>58</v>
      </c>
      <c r="B122" s="3">
        <v>2557</v>
      </c>
      <c r="C122" s="3">
        <v>2558</v>
      </c>
      <c r="D122" s="3" t="s">
        <v>2</v>
      </c>
      <c r="E122" s="3">
        <v>2559</v>
      </c>
      <c r="F122" s="3" t="s">
        <v>2</v>
      </c>
      <c r="G122" s="3">
        <v>2560</v>
      </c>
      <c r="H122" s="3" t="s">
        <v>2</v>
      </c>
      <c r="I122" s="3">
        <v>2561</v>
      </c>
      <c r="J122" s="3" t="s">
        <v>2</v>
      </c>
      <c r="K122" s="3">
        <v>2562</v>
      </c>
      <c r="L122" s="3" t="s">
        <v>2</v>
      </c>
      <c r="M122" s="3">
        <v>2563</v>
      </c>
      <c r="N122" s="3" t="s">
        <v>2</v>
      </c>
    </row>
    <row r="123" spans="1:14" ht="36" customHeight="1">
      <c r="A123" s="5" t="s">
        <v>4</v>
      </c>
      <c r="B123" s="44">
        <v>1658.8321429300004</v>
      </c>
      <c r="C123" s="44">
        <v>1985.9690370699998</v>
      </c>
      <c r="D123" s="4">
        <f aca="true" t="shared" si="42" ref="D123:D132">(C123-B123)/B123*100</f>
        <v>19.720916039291144</v>
      </c>
      <c r="E123" s="44">
        <v>2380.71180625</v>
      </c>
      <c r="F123" s="4">
        <f aca="true" t="shared" si="43" ref="F123:F132">(E123-C123)/C123*100</f>
        <v>19.876582253386186</v>
      </c>
      <c r="G123" s="44">
        <v>2348.8532262299996</v>
      </c>
      <c r="H123" s="4">
        <f aca="true" t="shared" si="44" ref="H123:H132">(G123-E123)/E123*100</f>
        <v>-1.3381955739608253</v>
      </c>
      <c r="I123" s="44">
        <v>2416.21470064</v>
      </c>
      <c r="J123" s="4">
        <f aca="true" t="shared" si="45" ref="J123:J132">(I123-G123)/G123*100</f>
        <v>2.867845196020113</v>
      </c>
      <c r="K123" s="44">
        <v>2612.1550477209285</v>
      </c>
      <c r="L123" s="4">
        <f aca="true" t="shared" si="46" ref="L123:L132">(K123-I123)/I123*100</f>
        <v>8.109393053068848</v>
      </c>
      <c r="M123" s="44">
        <v>2658.63414063</v>
      </c>
      <c r="N123" s="4">
        <f aca="true" t="shared" si="47" ref="N123:N132">(M123-K123)/K123*100</f>
        <v>1.7793389772028951</v>
      </c>
    </row>
    <row r="124" spans="1:14" ht="36" customHeight="1">
      <c r="A124" s="5" t="s">
        <v>5</v>
      </c>
      <c r="B124" s="44">
        <v>2894.6146384199997</v>
      </c>
      <c r="C124" s="44">
        <v>3276.05697524</v>
      </c>
      <c r="D124" s="4">
        <f t="shared" si="42"/>
        <v>13.177655213828654</v>
      </c>
      <c r="E124" s="44">
        <v>3770.70366503</v>
      </c>
      <c r="F124" s="4">
        <f t="shared" si="43"/>
        <v>15.098842710260335</v>
      </c>
      <c r="G124" s="44">
        <v>4378.995340990001</v>
      </c>
      <c r="H124" s="4">
        <f t="shared" si="44"/>
        <v>16.132046694662787</v>
      </c>
      <c r="I124" s="44">
        <v>4562.35051069</v>
      </c>
      <c r="J124" s="4">
        <f t="shared" si="45"/>
        <v>4.187151513583171</v>
      </c>
      <c r="K124" s="44">
        <v>4653.962217359999</v>
      </c>
      <c r="L124" s="4">
        <f t="shared" si="46"/>
        <v>2.007993608894022</v>
      </c>
      <c r="M124" s="44">
        <v>4702.360848939999</v>
      </c>
      <c r="N124" s="4">
        <f t="shared" si="47"/>
        <v>1.0399446604758815</v>
      </c>
    </row>
    <row r="125" spans="1:14" ht="36" customHeight="1">
      <c r="A125" s="5" t="s">
        <v>6</v>
      </c>
      <c r="B125" s="46">
        <v>0</v>
      </c>
      <c r="C125" s="46">
        <v>0</v>
      </c>
      <c r="D125" s="4" t="e">
        <f t="shared" si="42"/>
        <v>#DIV/0!</v>
      </c>
      <c r="E125" s="46">
        <v>1.5E-06</v>
      </c>
      <c r="F125" s="4" t="e">
        <f t="shared" si="43"/>
        <v>#DIV/0!</v>
      </c>
      <c r="G125" s="46">
        <v>0</v>
      </c>
      <c r="H125" s="4">
        <f t="shared" si="44"/>
        <v>-100</v>
      </c>
      <c r="I125" s="46">
        <v>0</v>
      </c>
      <c r="J125" s="4" t="e">
        <f t="shared" si="45"/>
        <v>#DIV/0!</v>
      </c>
      <c r="K125" s="46">
        <v>0</v>
      </c>
      <c r="L125" s="4" t="e">
        <f t="shared" si="46"/>
        <v>#DIV/0!</v>
      </c>
      <c r="M125" s="46">
        <v>0</v>
      </c>
      <c r="N125" s="4" t="e">
        <f t="shared" si="47"/>
        <v>#DIV/0!</v>
      </c>
    </row>
    <row r="126" spans="1:14" ht="36" customHeight="1">
      <c r="A126" s="5" t="s">
        <v>7</v>
      </c>
      <c r="B126" s="44">
        <v>3551.058872651</v>
      </c>
      <c r="C126" s="44">
        <v>3763.7605245629993</v>
      </c>
      <c r="D126" s="4">
        <f t="shared" si="42"/>
        <v>5.98980922423315</v>
      </c>
      <c r="E126" s="44">
        <v>3997.1149073270008</v>
      </c>
      <c r="F126" s="4">
        <f t="shared" si="43"/>
        <v>6.200032686487025</v>
      </c>
      <c r="G126" s="44">
        <v>4141.598773375</v>
      </c>
      <c r="H126" s="4">
        <f t="shared" si="44"/>
        <v>3.614703840091004</v>
      </c>
      <c r="I126" s="44">
        <v>4183.48889056</v>
      </c>
      <c r="J126" s="4">
        <f t="shared" si="45"/>
        <v>1.0114479812554094</v>
      </c>
      <c r="K126" s="44">
        <v>4536.61148706</v>
      </c>
      <c r="L126" s="4">
        <f t="shared" si="46"/>
        <v>8.440863732106898</v>
      </c>
      <c r="M126" s="44">
        <v>4977.157491036</v>
      </c>
      <c r="N126" s="4">
        <f t="shared" si="47"/>
        <v>9.710904388277244</v>
      </c>
    </row>
    <row r="127" spans="1:14" ht="36" customHeight="1">
      <c r="A127" s="5" t="s">
        <v>8</v>
      </c>
      <c r="B127" s="44">
        <v>367.8044469363636</v>
      </c>
      <c r="C127" s="44">
        <v>429.53145774181814</v>
      </c>
      <c r="D127" s="4">
        <f t="shared" si="42"/>
        <v>16.782562396841914</v>
      </c>
      <c r="E127" s="44">
        <v>453.59230854636365</v>
      </c>
      <c r="F127" s="4">
        <f t="shared" si="43"/>
        <v>5.601650442796661</v>
      </c>
      <c r="G127" s="44">
        <v>430.07235338909095</v>
      </c>
      <c r="H127" s="4">
        <f t="shared" si="44"/>
        <v>-5.18526322296945</v>
      </c>
      <c r="I127" s="44">
        <v>526.04280223</v>
      </c>
      <c r="J127" s="4">
        <f t="shared" si="45"/>
        <v>22.31495423610352</v>
      </c>
      <c r="K127" s="44">
        <v>383.73152171</v>
      </c>
      <c r="L127" s="4">
        <f t="shared" si="46"/>
        <v>-27.05317512504956</v>
      </c>
      <c r="M127" s="44">
        <v>422.37738765454503</v>
      </c>
      <c r="N127" s="4">
        <f t="shared" si="47"/>
        <v>10.071068900550513</v>
      </c>
    </row>
    <row r="128" spans="1:14" ht="30" customHeight="1">
      <c r="A128" s="5" t="s">
        <v>314</v>
      </c>
      <c r="B128" s="6">
        <v>0</v>
      </c>
      <c r="C128" s="6">
        <v>0</v>
      </c>
      <c r="D128" s="4" t="e">
        <f t="shared" si="42"/>
        <v>#DIV/0!</v>
      </c>
      <c r="E128" s="6">
        <v>0</v>
      </c>
      <c r="F128" s="4" t="e">
        <f t="shared" si="43"/>
        <v>#DIV/0!</v>
      </c>
      <c r="G128" s="6">
        <v>0</v>
      </c>
      <c r="H128" s="4" t="e">
        <f t="shared" si="44"/>
        <v>#DIV/0!</v>
      </c>
      <c r="I128" s="6">
        <v>0</v>
      </c>
      <c r="J128" s="4" t="e">
        <f t="shared" si="45"/>
        <v>#DIV/0!</v>
      </c>
      <c r="K128" s="6">
        <v>0</v>
      </c>
      <c r="L128" s="4" t="e">
        <f t="shared" si="46"/>
        <v>#DIV/0!</v>
      </c>
      <c r="M128" s="6">
        <v>0</v>
      </c>
      <c r="N128" s="4" t="e">
        <f t="shared" si="47"/>
        <v>#DIV/0!</v>
      </c>
    </row>
    <row r="129" spans="1:14" ht="36" customHeight="1">
      <c r="A129" s="5" t="s">
        <v>9</v>
      </c>
      <c r="B129" s="46">
        <v>0</v>
      </c>
      <c r="C129" s="46">
        <v>0</v>
      </c>
      <c r="D129" s="4" t="e">
        <f t="shared" si="42"/>
        <v>#DIV/0!</v>
      </c>
      <c r="E129" s="46">
        <v>0</v>
      </c>
      <c r="F129" s="4" t="e">
        <f t="shared" si="43"/>
        <v>#DIV/0!</v>
      </c>
      <c r="G129" s="46">
        <v>0</v>
      </c>
      <c r="H129" s="4" t="e">
        <f t="shared" si="44"/>
        <v>#DIV/0!</v>
      </c>
      <c r="I129" s="46">
        <v>0</v>
      </c>
      <c r="J129" s="4" t="e">
        <f t="shared" si="45"/>
        <v>#DIV/0!</v>
      </c>
      <c r="K129" s="46">
        <v>0</v>
      </c>
      <c r="L129" s="4" t="e">
        <f t="shared" si="46"/>
        <v>#DIV/0!</v>
      </c>
      <c r="M129" s="46">
        <v>0</v>
      </c>
      <c r="N129" s="4" t="e">
        <f t="shared" si="47"/>
        <v>#DIV/0!</v>
      </c>
    </row>
    <row r="130" spans="1:14" ht="36" customHeight="1">
      <c r="A130" s="5" t="s">
        <v>10</v>
      </c>
      <c r="B130" s="44">
        <v>71.24030237</v>
      </c>
      <c r="C130" s="44">
        <v>85.23159003999999</v>
      </c>
      <c r="D130" s="4">
        <f t="shared" si="42"/>
        <v>19.639568059851275</v>
      </c>
      <c r="E130" s="44">
        <v>96.47083077999999</v>
      </c>
      <c r="F130" s="4">
        <f t="shared" si="43"/>
        <v>13.186707809540241</v>
      </c>
      <c r="G130" s="44">
        <v>78.18900965</v>
      </c>
      <c r="H130" s="4">
        <f t="shared" si="44"/>
        <v>-18.950620599185417</v>
      </c>
      <c r="I130" s="44">
        <v>83.01708646</v>
      </c>
      <c r="J130" s="4">
        <f t="shared" si="45"/>
        <v>6.174879093125845</v>
      </c>
      <c r="K130" s="44">
        <v>97.01689136667278</v>
      </c>
      <c r="L130" s="4">
        <f t="shared" si="46"/>
        <v>16.863763236762452</v>
      </c>
      <c r="M130" s="44">
        <v>94.17020389000001</v>
      </c>
      <c r="N130" s="4">
        <f t="shared" si="47"/>
        <v>-2.9342183990556756</v>
      </c>
    </row>
    <row r="131" spans="1:14" ht="36" customHeight="1">
      <c r="A131" s="5" t="s">
        <v>11</v>
      </c>
      <c r="B131" s="44">
        <v>2.01774091</v>
      </c>
      <c r="C131" s="44">
        <v>2.3554635000000004</v>
      </c>
      <c r="D131" s="4">
        <f t="shared" si="42"/>
        <v>16.737658850362518</v>
      </c>
      <c r="E131" s="44">
        <v>3.5495</v>
      </c>
      <c r="F131" s="4">
        <f t="shared" si="43"/>
        <v>50.692209834709786</v>
      </c>
      <c r="G131" s="44">
        <v>3.2922095099999997</v>
      </c>
      <c r="H131" s="4">
        <f t="shared" si="44"/>
        <v>-7.248640371883375</v>
      </c>
      <c r="I131" s="44">
        <v>3.3655004999999996</v>
      </c>
      <c r="J131" s="4">
        <f t="shared" si="45"/>
        <v>2.2261945899062736</v>
      </c>
      <c r="K131" s="44">
        <v>3.76984333</v>
      </c>
      <c r="L131" s="4">
        <f t="shared" si="46"/>
        <v>12.014344671765775</v>
      </c>
      <c r="M131" s="44">
        <v>3.2243034999999995</v>
      </c>
      <c r="N131" s="4">
        <f t="shared" si="47"/>
        <v>-14.47115389805869</v>
      </c>
    </row>
    <row r="132" spans="1:14" ht="36" customHeight="1">
      <c r="A132" s="7" t="s">
        <v>3</v>
      </c>
      <c r="B132" s="44">
        <f>SUM(B123:B131)</f>
        <v>8545.568144217363</v>
      </c>
      <c r="C132" s="44">
        <f>SUM(C123:C131)</f>
        <v>9542.905048154817</v>
      </c>
      <c r="D132" s="4">
        <f t="shared" si="42"/>
        <v>11.670808623910329</v>
      </c>
      <c r="E132" s="44">
        <f>SUM(E123:E131)</f>
        <v>10702.143019433362</v>
      </c>
      <c r="F132" s="4">
        <f t="shared" si="43"/>
        <v>12.147642310479577</v>
      </c>
      <c r="G132" s="44">
        <f>SUM(G123:G131)</f>
        <v>11381.000913144091</v>
      </c>
      <c r="H132" s="4">
        <f t="shared" si="44"/>
        <v>6.343195867201852</v>
      </c>
      <c r="I132" s="44">
        <f>SUM(I123:I131)</f>
        <v>11774.479491080001</v>
      </c>
      <c r="J132" s="4">
        <f t="shared" si="45"/>
        <v>3.4573284102057804</v>
      </c>
      <c r="K132" s="44">
        <f>SUM(K123:K131)</f>
        <v>12287.2470085476</v>
      </c>
      <c r="L132" s="4">
        <f t="shared" si="46"/>
        <v>4.354906030929489</v>
      </c>
      <c r="M132" s="44">
        <f>SUM(M123:M131)</f>
        <v>12857.924375650544</v>
      </c>
      <c r="N132" s="4">
        <f t="shared" si="47"/>
        <v>4.644468909153967</v>
      </c>
    </row>
    <row r="133" ht="26.25" customHeight="1"/>
    <row r="134" ht="26.25" customHeight="1"/>
    <row r="135" spans="1:14" ht="36" customHeight="1">
      <c r="A135" s="245" t="s">
        <v>271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</row>
    <row r="136" spans="1:14" ht="36" customHeight="1">
      <c r="A136" s="244" t="s">
        <v>318</v>
      </c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</row>
    <row r="137" spans="1:14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" customHeight="1">
      <c r="A138" s="1"/>
      <c r="B138" s="1"/>
      <c r="C138" s="1"/>
      <c r="D138" s="1" t="s">
        <v>59</v>
      </c>
      <c r="E138" s="1"/>
      <c r="F138" s="117" t="s">
        <v>59</v>
      </c>
      <c r="G138" s="1"/>
      <c r="H138" s="117" t="s">
        <v>59</v>
      </c>
      <c r="I138" s="1"/>
      <c r="J138" s="117" t="s">
        <v>59</v>
      </c>
      <c r="K138" s="1"/>
      <c r="L138" s="117" t="s">
        <v>59</v>
      </c>
      <c r="M138" s="1"/>
      <c r="N138" s="117" t="s">
        <v>0</v>
      </c>
    </row>
    <row r="139" spans="1:14" ht="36" customHeight="1">
      <c r="A139" s="3" t="s">
        <v>58</v>
      </c>
      <c r="B139" s="3">
        <v>2557</v>
      </c>
      <c r="C139" s="3">
        <v>2558</v>
      </c>
      <c r="D139" s="3" t="s">
        <v>2</v>
      </c>
      <c r="E139" s="3">
        <v>2559</v>
      </c>
      <c r="F139" s="3" t="s">
        <v>2</v>
      </c>
      <c r="G139" s="3">
        <v>2560</v>
      </c>
      <c r="H139" s="3" t="s">
        <v>2</v>
      </c>
      <c r="I139" s="3">
        <v>2561</v>
      </c>
      <c r="J139" s="3" t="s">
        <v>2</v>
      </c>
      <c r="K139" s="3">
        <v>2562</v>
      </c>
      <c r="L139" s="3" t="s">
        <v>2</v>
      </c>
      <c r="M139" s="3">
        <v>2563</v>
      </c>
      <c r="N139" s="3" t="s">
        <v>2</v>
      </c>
    </row>
    <row r="140" spans="1:14" ht="36" customHeight="1">
      <c r="A140" s="5" t="s">
        <v>4</v>
      </c>
      <c r="B140" s="44">
        <v>897.3333004699999</v>
      </c>
      <c r="C140" s="44">
        <v>895.66765536</v>
      </c>
      <c r="D140" s="4">
        <f aca="true" t="shared" si="48" ref="D140:D149">(C140-B140)/B140*100</f>
        <v>-0.185621675817389</v>
      </c>
      <c r="E140" s="44">
        <v>996.08749085</v>
      </c>
      <c r="F140" s="4">
        <f aca="true" t="shared" si="49" ref="F140:F149">(E140-C140)/C140*100</f>
        <v>11.211729583964685</v>
      </c>
      <c r="G140" s="44">
        <v>1117.7240587</v>
      </c>
      <c r="H140" s="4">
        <f aca="true" t="shared" si="50" ref="H140:H149">(G140-E140)/E140*100</f>
        <v>12.211434132779111</v>
      </c>
      <c r="I140" s="44">
        <v>1085.0119516299999</v>
      </c>
      <c r="J140" s="4">
        <f aca="true" t="shared" si="51" ref="J140:J149">(I140-G140)/G140*100</f>
        <v>-2.9266711059299135</v>
      </c>
      <c r="K140" s="44">
        <v>1112.1460591218533</v>
      </c>
      <c r="L140" s="4">
        <f aca="true" t="shared" si="52" ref="L140:L149">(K140-I140)/I140*100</f>
        <v>2.500811852910028</v>
      </c>
      <c r="M140" s="44">
        <v>1080.7516371799998</v>
      </c>
      <c r="N140" s="4">
        <f aca="true" t="shared" si="53" ref="N140:N149">(M140-K140)/K140*100</f>
        <v>-2.8228686047444618</v>
      </c>
    </row>
    <row r="141" spans="1:14" ht="36" customHeight="1">
      <c r="A141" s="5" t="s">
        <v>5</v>
      </c>
      <c r="B141" s="44">
        <v>1736.6255517</v>
      </c>
      <c r="C141" s="44">
        <v>1556.21648396</v>
      </c>
      <c r="D141" s="4">
        <f t="shared" si="48"/>
        <v>-10.388484009313103</v>
      </c>
      <c r="E141" s="44">
        <v>1723.76955113</v>
      </c>
      <c r="F141" s="4">
        <f t="shared" si="49"/>
        <v>10.766694023420122</v>
      </c>
      <c r="G141" s="44">
        <v>2096.12088291</v>
      </c>
      <c r="H141" s="4">
        <f t="shared" si="50"/>
        <v>21.600992518745258</v>
      </c>
      <c r="I141" s="44">
        <v>1947.8259471399997</v>
      </c>
      <c r="J141" s="4">
        <f t="shared" si="51"/>
        <v>-7.074732043322124</v>
      </c>
      <c r="K141" s="44">
        <v>2009.3259939099999</v>
      </c>
      <c r="L141" s="4">
        <f t="shared" si="52"/>
        <v>3.1573686992054353</v>
      </c>
      <c r="M141" s="44">
        <v>1902.0329405199996</v>
      </c>
      <c r="N141" s="4">
        <f t="shared" si="53"/>
        <v>-5.3397534155827024</v>
      </c>
    </row>
    <row r="142" spans="1:14" ht="36" customHeight="1">
      <c r="A142" s="5" t="s">
        <v>6</v>
      </c>
      <c r="B142" s="46">
        <v>0</v>
      </c>
      <c r="C142" s="46">
        <v>0</v>
      </c>
      <c r="D142" s="4" t="e">
        <f t="shared" si="48"/>
        <v>#DIV/0!</v>
      </c>
      <c r="E142" s="46">
        <v>0</v>
      </c>
      <c r="F142" s="4" t="e">
        <f t="shared" si="49"/>
        <v>#DIV/0!</v>
      </c>
      <c r="G142" s="46">
        <v>0</v>
      </c>
      <c r="H142" s="4" t="e">
        <f t="shared" si="50"/>
        <v>#DIV/0!</v>
      </c>
      <c r="I142" s="46">
        <v>0</v>
      </c>
      <c r="J142" s="4" t="e">
        <f t="shared" si="51"/>
        <v>#DIV/0!</v>
      </c>
      <c r="K142" s="46">
        <v>0</v>
      </c>
      <c r="L142" s="4" t="e">
        <f t="shared" si="52"/>
        <v>#DIV/0!</v>
      </c>
      <c r="M142" s="46">
        <v>0</v>
      </c>
      <c r="N142" s="4" t="e">
        <f t="shared" si="53"/>
        <v>#DIV/0!</v>
      </c>
    </row>
    <row r="143" spans="1:14" ht="36" customHeight="1">
      <c r="A143" s="5" t="s">
        <v>7</v>
      </c>
      <c r="B143" s="44">
        <v>2081.6599729040004</v>
      </c>
      <c r="C143" s="44">
        <v>2261.759747638</v>
      </c>
      <c r="D143" s="4">
        <f t="shared" si="48"/>
        <v>8.651738376020807</v>
      </c>
      <c r="E143" s="44">
        <v>2640.594761658</v>
      </c>
      <c r="F143" s="4">
        <f t="shared" si="49"/>
        <v>16.7495691978613</v>
      </c>
      <c r="G143" s="44">
        <v>2501.2728579329996</v>
      </c>
      <c r="H143" s="4">
        <f t="shared" si="50"/>
        <v>-5.276156180720508</v>
      </c>
      <c r="I143" s="44">
        <v>2683.2164828800005</v>
      </c>
      <c r="J143" s="4">
        <f t="shared" si="51"/>
        <v>7.274041469324357</v>
      </c>
      <c r="K143" s="44">
        <v>2705.1590718899997</v>
      </c>
      <c r="L143" s="4">
        <f t="shared" si="52"/>
        <v>0.8177718477059807</v>
      </c>
      <c r="M143" s="44">
        <v>2965.9862300489995</v>
      </c>
      <c r="N143" s="4">
        <f t="shared" si="53"/>
        <v>9.641841800333353</v>
      </c>
    </row>
    <row r="144" spans="1:14" ht="36" customHeight="1">
      <c r="A144" s="5" t="s">
        <v>8</v>
      </c>
      <c r="B144" s="44">
        <v>125.71000380636364</v>
      </c>
      <c r="C144" s="44">
        <v>158.94145888818184</v>
      </c>
      <c r="D144" s="4">
        <f t="shared" si="48"/>
        <v>26.435012390108582</v>
      </c>
      <c r="E144" s="44">
        <v>182.4046870509091</v>
      </c>
      <c r="F144" s="4">
        <f t="shared" si="49"/>
        <v>14.762182458155277</v>
      </c>
      <c r="G144" s="44">
        <v>189.87403182909088</v>
      </c>
      <c r="H144" s="4">
        <f t="shared" si="50"/>
        <v>4.094930288768888</v>
      </c>
      <c r="I144" s="44">
        <v>178.68598237</v>
      </c>
      <c r="J144" s="4">
        <f t="shared" si="51"/>
        <v>-5.8923536574824755</v>
      </c>
      <c r="K144" s="44">
        <v>179.65316369</v>
      </c>
      <c r="L144" s="4">
        <f t="shared" si="52"/>
        <v>0.5412743110409712</v>
      </c>
      <c r="M144" s="44">
        <v>181.8014983999999</v>
      </c>
      <c r="N144" s="4">
        <f t="shared" si="53"/>
        <v>1.1958234777913175</v>
      </c>
    </row>
    <row r="145" spans="1:14" ht="30" customHeight="1">
      <c r="A145" s="5" t="s">
        <v>314</v>
      </c>
      <c r="B145" s="6">
        <v>0</v>
      </c>
      <c r="C145" s="6">
        <v>0</v>
      </c>
      <c r="D145" s="4" t="e">
        <f t="shared" si="48"/>
        <v>#DIV/0!</v>
      </c>
      <c r="E145" s="6">
        <v>0</v>
      </c>
      <c r="F145" s="4" t="e">
        <f t="shared" si="49"/>
        <v>#DIV/0!</v>
      </c>
      <c r="G145" s="6">
        <v>0</v>
      </c>
      <c r="H145" s="4" t="e">
        <f t="shared" si="50"/>
        <v>#DIV/0!</v>
      </c>
      <c r="I145" s="6">
        <v>0</v>
      </c>
      <c r="J145" s="4" t="e">
        <f t="shared" si="51"/>
        <v>#DIV/0!</v>
      </c>
      <c r="K145" s="6">
        <v>0</v>
      </c>
      <c r="L145" s="4" t="e">
        <f t="shared" si="52"/>
        <v>#DIV/0!</v>
      </c>
      <c r="M145" s="6">
        <v>0</v>
      </c>
      <c r="N145" s="4" t="e">
        <f t="shared" si="53"/>
        <v>#DIV/0!</v>
      </c>
    </row>
    <row r="146" spans="1:14" ht="36" customHeight="1">
      <c r="A146" s="5" t="s">
        <v>9</v>
      </c>
      <c r="B146" s="46">
        <v>0</v>
      </c>
      <c r="C146" s="46">
        <v>0</v>
      </c>
      <c r="D146" s="4" t="e">
        <f t="shared" si="48"/>
        <v>#DIV/0!</v>
      </c>
      <c r="E146" s="46">
        <v>0</v>
      </c>
      <c r="F146" s="4" t="e">
        <f t="shared" si="49"/>
        <v>#DIV/0!</v>
      </c>
      <c r="G146" s="46">
        <v>0</v>
      </c>
      <c r="H146" s="4" t="e">
        <f t="shared" si="50"/>
        <v>#DIV/0!</v>
      </c>
      <c r="I146" s="46">
        <v>0</v>
      </c>
      <c r="J146" s="4" t="e">
        <f t="shared" si="51"/>
        <v>#DIV/0!</v>
      </c>
      <c r="K146" s="46">
        <v>0</v>
      </c>
      <c r="L146" s="4" t="e">
        <f t="shared" si="52"/>
        <v>#DIV/0!</v>
      </c>
      <c r="M146" s="46">
        <v>0</v>
      </c>
      <c r="N146" s="4" t="e">
        <f t="shared" si="53"/>
        <v>#DIV/0!</v>
      </c>
    </row>
    <row r="147" spans="1:14" ht="36" customHeight="1">
      <c r="A147" s="5" t="s">
        <v>10</v>
      </c>
      <c r="B147" s="44">
        <v>32.80008941</v>
      </c>
      <c r="C147" s="44">
        <v>38.7540625</v>
      </c>
      <c r="D147" s="4">
        <f t="shared" si="48"/>
        <v>18.152307500066676</v>
      </c>
      <c r="E147" s="44">
        <v>41.29909493999999</v>
      </c>
      <c r="F147" s="4">
        <f t="shared" si="49"/>
        <v>6.5671371614265865</v>
      </c>
      <c r="G147" s="44">
        <v>43.577982840000004</v>
      </c>
      <c r="H147" s="4">
        <f t="shared" si="50"/>
        <v>5.518009300956404</v>
      </c>
      <c r="I147" s="44">
        <v>42.706768</v>
      </c>
      <c r="J147" s="4">
        <f t="shared" si="51"/>
        <v>-1.9992087362068625</v>
      </c>
      <c r="K147" s="44">
        <v>40.76447916508926</v>
      </c>
      <c r="L147" s="4">
        <f t="shared" si="52"/>
        <v>-4.547964938275671</v>
      </c>
      <c r="M147" s="44">
        <v>38.41005696</v>
      </c>
      <c r="N147" s="4">
        <f t="shared" si="53"/>
        <v>-5.77567100895427</v>
      </c>
    </row>
    <row r="148" spans="1:14" ht="36" customHeight="1">
      <c r="A148" s="5" t="s">
        <v>11</v>
      </c>
      <c r="B148" s="44">
        <v>2.0799122000000003</v>
      </c>
      <c r="C148" s="44">
        <v>2.4179022199999998</v>
      </c>
      <c r="D148" s="4">
        <f t="shared" si="48"/>
        <v>16.25020613850909</v>
      </c>
      <c r="E148" s="44">
        <v>3.1399000000000004</v>
      </c>
      <c r="F148" s="4">
        <f t="shared" si="49"/>
        <v>29.860503622847105</v>
      </c>
      <c r="G148" s="44">
        <v>3.0694004999999995</v>
      </c>
      <c r="H148" s="4">
        <f t="shared" si="50"/>
        <v>-2.24527851205455</v>
      </c>
      <c r="I148" s="44">
        <v>2.836701</v>
      </c>
      <c r="J148" s="4">
        <f t="shared" si="51"/>
        <v>-7.581268720064371</v>
      </c>
      <c r="K148" s="44">
        <v>3.1442015000000003</v>
      </c>
      <c r="L148" s="4">
        <f t="shared" si="52"/>
        <v>10.840074438582006</v>
      </c>
      <c r="M148" s="44">
        <v>2.4938014999999996</v>
      </c>
      <c r="N148" s="4">
        <f t="shared" si="53"/>
        <v>-20.685697147590595</v>
      </c>
    </row>
    <row r="149" spans="1:14" ht="36" customHeight="1">
      <c r="A149" s="7" t="s">
        <v>3</v>
      </c>
      <c r="B149" s="44">
        <f>SUM(B140:B148)</f>
        <v>4876.208830490363</v>
      </c>
      <c r="C149" s="44">
        <f>SUM(C140:C148)</f>
        <v>4913.757310566181</v>
      </c>
      <c r="D149" s="4">
        <f t="shared" si="48"/>
        <v>0.7700342905954384</v>
      </c>
      <c r="E149" s="44">
        <f>SUM(E140:E148)</f>
        <v>5587.295485628909</v>
      </c>
      <c r="F149" s="4">
        <f t="shared" si="49"/>
        <v>13.707192530945733</v>
      </c>
      <c r="G149" s="44">
        <f>SUM(G140:G148)</f>
        <v>5951.6392147120905</v>
      </c>
      <c r="H149" s="4">
        <f t="shared" si="50"/>
        <v>6.520931817912812</v>
      </c>
      <c r="I149" s="44">
        <f>SUM(I140:I148)</f>
        <v>5940.28383302</v>
      </c>
      <c r="J149" s="4">
        <f t="shared" si="51"/>
        <v>-0.19079418765876283</v>
      </c>
      <c r="K149" s="44">
        <f>SUM(K140:K148)</f>
        <v>6050.192969276942</v>
      </c>
      <c r="L149" s="4">
        <f t="shared" si="52"/>
        <v>1.8502337488655742</v>
      </c>
      <c r="M149" s="44">
        <f>SUM(M140:M148)</f>
        <v>6171.476164608998</v>
      </c>
      <c r="N149" s="4">
        <f t="shared" si="53"/>
        <v>2.0046169758210377</v>
      </c>
    </row>
    <row r="150" spans="1:14" ht="36" customHeight="1">
      <c r="A150" s="8"/>
      <c r="B150" s="45"/>
      <c r="C150" s="45"/>
      <c r="D150" s="10"/>
      <c r="E150" s="45"/>
      <c r="F150" s="10"/>
      <c r="G150" s="45"/>
      <c r="H150" s="10"/>
      <c r="I150" s="45"/>
      <c r="J150" s="10"/>
      <c r="K150" s="45"/>
      <c r="L150" s="10"/>
      <c r="M150" s="45"/>
      <c r="N150" s="10"/>
    </row>
    <row r="151" spans="1:14" ht="36" customHeight="1">
      <c r="A151" s="244" t="s">
        <v>144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</row>
    <row r="152" spans="1:14" ht="36" customHeight="1">
      <c r="A152" s="244" t="s">
        <v>318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</row>
    <row r="153" spans="1:14" ht="32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36" customHeight="1">
      <c r="A154" s="1"/>
      <c r="B154" s="1"/>
      <c r="C154" s="1"/>
      <c r="D154" s="1" t="s">
        <v>59</v>
      </c>
      <c r="E154" s="1"/>
      <c r="F154" s="117" t="s">
        <v>306</v>
      </c>
      <c r="G154" s="1"/>
      <c r="H154" s="117" t="s">
        <v>59</v>
      </c>
      <c r="I154" s="1"/>
      <c r="J154" s="117" t="s">
        <v>59</v>
      </c>
      <c r="K154" s="1"/>
      <c r="L154" s="117" t="s">
        <v>59</v>
      </c>
      <c r="M154" s="1"/>
      <c r="N154" s="117" t="s">
        <v>0</v>
      </c>
    </row>
    <row r="155" spans="1:14" ht="36" customHeight="1">
      <c r="A155" s="3" t="s">
        <v>58</v>
      </c>
      <c r="B155" s="3">
        <v>2557</v>
      </c>
      <c r="C155" s="3">
        <v>2558</v>
      </c>
      <c r="D155" s="3" t="s">
        <v>2</v>
      </c>
      <c r="E155" s="3">
        <v>2559</v>
      </c>
      <c r="F155" s="3" t="s">
        <v>2</v>
      </c>
      <c r="G155" s="3">
        <v>2560</v>
      </c>
      <c r="H155" s="3" t="s">
        <v>2</v>
      </c>
      <c r="I155" s="3">
        <v>2561</v>
      </c>
      <c r="J155" s="3" t="s">
        <v>2</v>
      </c>
      <c r="K155" s="3">
        <v>2562</v>
      </c>
      <c r="L155" s="3" t="s">
        <v>2</v>
      </c>
      <c r="M155" s="3">
        <v>2563</v>
      </c>
      <c r="N155" s="3" t="s">
        <v>2</v>
      </c>
    </row>
    <row r="156" spans="1:14" ht="36" customHeight="1">
      <c r="A156" s="5" t="s">
        <v>4</v>
      </c>
      <c r="B156" s="44">
        <v>195.21515551</v>
      </c>
      <c r="C156" s="44">
        <v>185.41586055</v>
      </c>
      <c r="D156" s="4">
        <f aca="true" t="shared" si="54" ref="D156:D165">(C156-B156)/B156*100</f>
        <v>-5.019740877392086</v>
      </c>
      <c r="E156" s="44">
        <v>191.59468708</v>
      </c>
      <c r="F156" s="4">
        <f aca="true" t="shared" si="55" ref="F156:F165">(E156-C156)/C156*100</f>
        <v>3.3324153131623824</v>
      </c>
      <c r="G156" s="44">
        <v>200.92321728999997</v>
      </c>
      <c r="H156" s="4">
        <f aca="true" t="shared" si="56" ref="H156:H165">(G156-E156)/E156*100</f>
        <v>4.868887729702473</v>
      </c>
      <c r="I156" s="44">
        <v>208.43001196</v>
      </c>
      <c r="J156" s="4">
        <f aca="true" t="shared" si="57" ref="J156:J165">(I156-G156)/G156*100</f>
        <v>3.7361509392740793</v>
      </c>
      <c r="K156" s="44">
        <v>208.3435772188244</v>
      </c>
      <c r="L156" s="4">
        <f aca="true" t="shared" si="58" ref="L156:L165">(K156-I156)/I156*100</f>
        <v>-0.04146943156736091</v>
      </c>
      <c r="M156" s="44">
        <v>217.43827973999996</v>
      </c>
      <c r="N156" s="4">
        <f aca="true" t="shared" si="59" ref="N156:N165">(M156-K156)/K156*100</f>
        <v>4.3652425683482114</v>
      </c>
    </row>
    <row r="157" spans="1:14" ht="36" customHeight="1">
      <c r="A157" s="5" t="s">
        <v>5</v>
      </c>
      <c r="B157" s="44">
        <v>143.97447185000001</v>
      </c>
      <c r="C157" s="44">
        <v>164.76030748999997</v>
      </c>
      <c r="D157" s="4">
        <f t="shared" si="54"/>
        <v>14.437167487341581</v>
      </c>
      <c r="E157" s="44">
        <v>173.00945802</v>
      </c>
      <c r="F157" s="4">
        <f t="shared" si="55"/>
        <v>5.006758396891627</v>
      </c>
      <c r="G157" s="44">
        <v>203.61997057000002</v>
      </c>
      <c r="H157" s="4">
        <f t="shared" si="56"/>
        <v>17.69297060422062</v>
      </c>
      <c r="I157" s="44">
        <v>193.88949652000002</v>
      </c>
      <c r="J157" s="4">
        <f t="shared" si="57"/>
        <v>-4.778742489138548</v>
      </c>
      <c r="K157" s="44">
        <v>238.23154516</v>
      </c>
      <c r="L157" s="4">
        <f t="shared" si="58"/>
        <v>22.86975284162751</v>
      </c>
      <c r="M157" s="44">
        <v>213.7084227</v>
      </c>
      <c r="N157" s="4">
        <f t="shared" si="59"/>
        <v>-10.293818328521475</v>
      </c>
    </row>
    <row r="158" spans="1:14" ht="36" customHeight="1">
      <c r="A158" s="5" t="s">
        <v>6</v>
      </c>
      <c r="B158" s="46">
        <v>0</v>
      </c>
      <c r="C158" s="46">
        <v>0</v>
      </c>
      <c r="D158" s="4" t="e">
        <f t="shared" si="54"/>
        <v>#DIV/0!</v>
      </c>
      <c r="E158" s="46">
        <v>0</v>
      </c>
      <c r="F158" s="4" t="e">
        <f t="shared" si="55"/>
        <v>#DIV/0!</v>
      </c>
      <c r="G158" s="46">
        <v>0</v>
      </c>
      <c r="H158" s="4" t="e">
        <f t="shared" si="56"/>
        <v>#DIV/0!</v>
      </c>
      <c r="I158" s="46">
        <v>0</v>
      </c>
      <c r="J158" s="4" t="e">
        <f t="shared" si="57"/>
        <v>#DIV/0!</v>
      </c>
      <c r="K158" s="46">
        <v>0</v>
      </c>
      <c r="L158" s="4" t="e">
        <f t="shared" si="58"/>
        <v>#DIV/0!</v>
      </c>
      <c r="M158" s="46">
        <v>0</v>
      </c>
      <c r="N158" s="4" t="e">
        <f t="shared" si="59"/>
        <v>#DIV/0!</v>
      </c>
    </row>
    <row r="159" spans="1:14" ht="36" customHeight="1">
      <c r="A159" s="5" t="s">
        <v>7</v>
      </c>
      <c r="B159" s="44">
        <v>1039.7748123600002</v>
      </c>
      <c r="C159" s="44">
        <v>972.32038922</v>
      </c>
      <c r="D159" s="4">
        <f t="shared" si="54"/>
        <v>-6.487406921013726</v>
      </c>
      <c r="E159" s="44">
        <v>932.93986795</v>
      </c>
      <c r="F159" s="4">
        <f t="shared" si="55"/>
        <v>-4.05015895034262</v>
      </c>
      <c r="G159" s="44">
        <v>918.661348028</v>
      </c>
      <c r="H159" s="4">
        <f t="shared" si="56"/>
        <v>-1.5304866275438482</v>
      </c>
      <c r="I159" s="44">
        <v>846.2501662700001</v>
      </c>
      <c r="J159" s="4">
        <f t="shared" si="57"/>
        <v>-7.882249744526408</v>
      </c>
      <c r="K159" s="44">
        <v>991.34259556</v>
      </c>
      <c r="L159" s="4">
        <f t="shared" si="58"/>
        <v>17.14533539526743</v>
      </c>
      <c r="M159" s="44">
        <v>905.0950583550001</v>
      </c>
      <c r="N159" s="4">
        <f t="shared" si="59"/>
        <v>-8.700073777852694</v>
      </c>
    </row>
    <row r="160" spans="1:14" ht="36" customHeight="1">
      <c r="A160" s="5" t="s">
        <v>8</v>
      </c>
      <c r="B160" s="44">
        <v>35.32154719818182</v>
      </c>
      <c r="C160" s="44">
        <v>48.35040510818182</v>
      </c>
      <c r="D160" s="4">
        <f t="shared" si="54"/>
        <v>36.88643036189157</v>
      </c>
      <c r="E160" s="44">
        <v>44.207412545454545</v>
      </c>
      <c r="F160" s="4">
        <f t="shared" si="55"/>
        <v>-8.568682213639194</v>
      </c>
      <c r="G160" s="44">
        <v>42.000603718181814</v>
      </c>
      <c r="H160" s="4">
        <f t="shared" si="56"/>
        <v>-4.991942980158963</v>
      </c>
      <c r="I160" s="44">
        <v>37.975817049999996</v>
      </c>
      <c r="J160" s="4">
        <f t="shared" si="57"/>
        <v>-9.58268765655745</v>
      </c>
      <c r="K160" s="44">
        <v>37.68099087</v>
      </c>
      <c r="L160" s="4">
        <f t="shared" si="58"/>
        <v>-0.7763524340024544</v>
      </c>
      <c r="M160" s="44">
        <v>42.31974769090906</v>
      </c>
      <c r="N160" s="4">
        <f t="shared" si="59"/>
        <v>12.31060201392485</v>
      </c>
    </row>
    <row r="161" spans="1:14" ht="30" customHeight="1">
      <c r="A161" s="5" t="s">
        <v>314</v>
      </c>
      <c r="B161" s="6">
        <v>0</v>
      </c>
      <c r="C161" s="6">
        <v>0</v>
      </c>
      <c r="D161" s="4" t="e">
        <f t="shared" si="54"/>
        <v>#DIV/0!</v>
      </c>
      <c r="E161" s="6">
        <v>0</v>
      </c>
      <c r="F161" s="4" t="e">
        <f t="shared" si="55"/>
        <v>#DIV/0!</v>
      </c>
      <c r="G161" s="6">
        <v>0</v>
      </c>
      <c r="H161" s="4" t="e">
        <f t="shared" si="56"/>
        <v>#DIV/0!</v>
      </c>
      <c r="I161" s="6">
        <v>0</v>
      </c>
      <c r="J161" s="4" t="e">
        <f t="shared" si="57"/>
        <v>#DIV/0!</v>
      </c>
      <c r="K161" s="6">
        <v>0</v>
      </c>
      <c r="L161" s="4" t="e">
        <f t="shared" si="58"/>
        <v>#DIV/0!</v>
      </c>
      <c r="M161" s="6">
        <v>0</v>
      </c>
      <c r="N161" s="4" t="e">
        <f t="shared" si="59"/>
        <v>#DIV/0!</v>
      </c>
    </row>
    <row r="162" spans="1:14" ht="36" customHeight="1">
      <c r="A162" s="5" t="s">
        <v>9</v>
      </c>
      <c r="B162" s="46">
        <v>0</v>
      </c>
      <c r="C162" s="46">
        <v>0</v>
      </c>
      <c r="D162" s="4" t="e">
        <f t="shared" si="54"/>
        <v>#DIV/0!</v>
      </c>
      <c r="E162" s="46">
        <v>0</v>
      </c>
      <c r="F162" s="4" t="e">
        <f t="shared" si="55"/>
        <v>#DIV/0!</v>
      </c>
      <c r="G162" s="46">
        <v>0</v>
      </c>
      <c r="H162" s="4" t="e">
        <f t="shared" si="56"/>
        <v>#DIV/0!</v>
      </c>
      <c r="I162" s="46">
        <v>0</v>
      </c>
      <c r="J162" s="4" t="e">
        <f t="shared" si="57"/>
        <v>#DIV/0!</v>
      </c>
      <c r="K162" s="46">
        <v>0</v>
      </c>
      <c r="L162" s="4" t="e">
        <f t="shared" si="58"/>
        <v>#DIV/0!</v>
      </c>
      <c r="M162" s="46">
        <v>0</v>
      </c>
      <c r="N162" s="4" t="e">
        <f t="shared" si="59"/>
        <v>#DIV/0!</v>
      </c>
    </row>
    <row r="163" spans="1:14" ht="36" customHeight="1">
      <c r="A163" s="5" t="s">
        <v>10</v>
      </c>
      <c r="B163" s="44">
        <v>16.066425499999998</v>
      </c>
      <c r="C163" s="44">
        <v>17.95226477</v>
      </c>
      <c r="D163" s="4">
        <f t="shared" si="54"/>
        <v>11.737765005663531</v>
      </c>
      <c r="E163" s="44">
        <v>21.60068881</v>
      </c>
      <c r="F163" s="4">
        <f t="shared" si="55"/>
        <v>20.32291795348784</v>
      </c>
      <c r="G163" s="44">
        <v>21.09991843</v>
      </c>
      <c r="H163" s="4">
        <f t="shared" si="56"/>
        <v>-2.3183074595666207</v>
      </c>
      <c r="I163" s="44">
        <v>22.47824146</v>
      </c>
      <c r="J163" s="4">
        <f t="shared" si="57"/>
        <v>6.532361888377218</v>
      </c>
      <c r="K163" s="44">
        <v>21.537047047165196</v>
      </c>
      <c r="L163" s="4">
        <f t="shared" si="58"/>
        <v>-4.187135432767987</v>
      </c>
      <c r="M163" s="44">
        <v>22.82946166</v>
      </c>
      <c r="N163" s="4">
        <f t="shared" si="59"/>
        <v>6.000890512076574</v>
      </c>
    </row>
    <row r="164" spans="1:14" ht="36" customHeight="1">
      <c r="A164" s="5" t="s">
        <v>11</v>
      </c>
      <c r="B164" s="44">
        <v>0.7431005000000002</v>
      </c>
      <c r="C164" s="44">
        <v>0.7318</v>
      </c>
      <c r="D164" s="4">
        <f t="shared" si="54"/>
        <v>-1.5207229708498589</v>
      </c>
      <c r="E164" s="44">
        <v>1.0464</v>
      </c>
      <c r="F164" s="4">
        <f t="shared" si="55"/>
        <v>42.98988794752665</v>
      </c>
      <c r="G164" s="44">
        <v>0.8831000000000001</v>
      </c>
      <c r="H164" s="4">
        <f t="shared" si="56"/>
        <v>-15.605886850152896</v>
      </c>
      <c r="I164" s="44">
        <v>0.941801</v>
      </c>
      <c r="J164" s="4">
        <f t="shared" si="57"/>
        <v>6.647152077907359</v>
      </c>
      <c r="K164" s="44">
        <v>0.9134999999999999</v>
      </c>
      <c r="L164" s="4">
        <f t="shared" si="58"/>
        <v>-3.004987253145848</v>
      </c>
      <c r="M164" s="44">
        <v>0.7685139999999999</v>
      </c>
      <c r="N164" s="4">
        <f t="shared" si="59"/>
        <v>-15.871483305966061</v>
      </c>
    </row>
    <row r="165" spans="1:14" ht="36" customHeight="1">
      <c r="A165" s="7" t="s">
        <v>3</v>
      </c>
      <c r="B165" s="44">
        <f>SUM(B156:B164)</f>
        <v>1431.095512918182</v>
      </c>
      <c r="C165" s="44">
        <f>SUM(C156:C164)</f>
        <v>1389.5310271381818</v>
      </c>
      <c r="D165" s="4">
        <f t="shared" si="54"/>
        <v>-2.9043823703454357</v>
      </c>
      <c r="E165" s="44">
        <f>SUM(E156:E164)</f>
        <v>1364.3985144054548</v>
      </c>
      <c r="F165" s="4">
        <f t="shared" si="55"/>
        <v>-1.8087046810670269</v>
      </c>
      <c r="G165" s="44">
        <f>SUM(G156:G164)</f>
        <v>1387.1881580361817</v>
      </c>
      <c r="H165" s="4">
        <f t="shared" si="56"/>
        <v>1.6703069807033355</v>
      </c>
      <c r="I165" s="44">
        <f>SUM(I156:I164)</f>
        <v>1309.96553426</v>
      </c>
      <c r="J165" s="4">
        <f t="shared" si="57"/>
        <v>-5.566845660325164</v>
      </c>
      <c r="K165" s="44">
        <f>SUM(K156:K164)</f>
        <v>1498.0492558559897</v>
      </c>
      <c r="L165" s="4">
        <f t="shared" si="58"/>
        <v>14.35791375245902</v>
      </c>
      <c r="M165" s="44">
        <f>SUM(M156:M164)</f>
        <v>1402.1594841459093</v>
      </c>
      <c r="N165" s="4">
        <f t="shared" si="59"/>
        <v>-6.400975891496216</v>
      </c>
    </row>
    <row r="166" ht="28.5" customHeight="1"/>
    <row r="167" ht="28.5" customHeight="1"/>
    <row r="168" spans="1:14" ht="36" customHeight="1">
      <c r="A168" s="244" t="s">
        <v>145</v>
      </c>
      <c r="B168" s="244"/>
      <c r="C168" s="244"/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</row>
    <row r="169" spans="1:14" ht="36" customHeight="1">
      <c r="A169" s="244" t="s">
        <v>318</v>
      </c>
      <c r="B169" s="244"/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</row>
    <row r="170" spans="1:14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36" customHeight="1">
      <c r="A171" s="1"/>
      <c r="B171" s="1"/>
      <c r="C171" s="1"/>
      <c r="D171" s="1" t="s">
        <v>59</v>
      </c>
      <c r="E171" s="1"/>
      <c r="F171" s="117" t="s">
        <v>59</v>
      </c>
      <c r="G171" s="1"/>
      <c r="H171" s="117" t="s">
        <v>59</v>
      </c>
      <c r="I171" s="1"/>
      <c r="J171" s="117" t="s">
        <v>59</v>
      </c>
      <c r="K171" s="1"/>
      <c r="L171" s="117" t="s">
        <v>59</v>
      </c>
      <c r="M171" s="1"/>
      <c r="N171" s="117" t="s">
        <v>0</v>
      </c>
    </row>
    <row r="172" spans="1:14" ht="36" customHeight="1">
      <c r="A172" s="3" t="s">
        <v>58</v>
      </c>
      <c r="B172" s="3">
        <v>2557</v>
      </c>
      <c r="C172" s="3">
        <v>2558</v>
      </c>
      <c r="D172" s="3" t="s">
        <v>2</v>
      </c>
      <c r="E172" s="3">
        <v>2559</v>
      </c>
      <c r="F172" s="3" t="s">
        <v>2</v>
      </c>
      <c r="G172" s="3">
        <v>2560</v>
      </c>
      <c r="H172" s="3" t="s">
        <v>2</v>
      </c>
      <c r="I172" s="3">
        <v>2561</v>
      </c>
      <c r="J172" s="3" t="s">
        <v>2</v>
      </c>
      <c r="K172" s="3">
        <v>2562</v>
      </c>
      <c r="L172" s="3" t="s">
        <v>2</v>
      </c>
      <c r="M172" s="3">
        <v>2563</v>
      </c>
      <c r="N172" s="3" t="s">
        <v>2</v>
      </c>
    </row>
    <row r="173" spans="1:14" ht="36" customHeight="1">
      <c r="A173" s="5" t="s">
        <v>4</v>
      </c>
      <c r="B173" s="44">
        <v>623.5282303099999</v>
      </c>
      <c r="C173" s="44">
        <v>681.4713351199999</v>
      </c>
      <c r="D173" s="4">
        <f aca="true" t="shared" si="60" ref="D173:D182">(C173-B173)/B173*100</f>
        <v>9.29277969999729</v>
      </c>
      <c r="E173" s="44">
        <v>721.7074502899999</v>
      </c>
      <c r="F173" s="4">
        <f aca="true" t="shared" si="61" ref="F173:F182">(E173-C173)/C173*100</f>
        <v>5.904300459375124</v>
      </c>
      <c r="G173" s="44">
        <v>627.16766217</v>
      </c>
      <c r="H173" s="4">
        <f aca="true" t="shared" si="62" ref="H173:H182">(G173-E173)/E173*100</f>
        <v>-13.099461295849377</v>
      </c>
      <c r="I173" s="44">
        <v>697.5269926300001</v>
      </c>
      <c r="J173" s="4">
        <f aca="true" t="shared" si="63" ref="J173:J182">(I173-G173)/G173*100</f>
        <v>11.218583913678978</v>
      </c>
      <c r="K173" s="44">
        <v>715.2785412357459</v>
      </c>
      <c r="L173" s="4">
        <f aca="true" t="shared" si="64" ref="L173:L182">(K173-I173)/I173*100</f>
        <v>2.544926403323011</v>
      </c>
      <c r="M173" s="44">
        <v>551.8657620899997</v>
      </c>
      <c r="N173" s="4">
        <f aca="true" t="shared" si="65" ref="N173:N182">(M173-K173)/K173*100</f>
        <v>-22.84603405876363</v>
      </c>
    </row>
    <row r="174" spans="1:14" ht="36" customHeight="1">
      <c r="A174" s="5" t="s">
        <v>5</v>
      </c>
      <c r="B174" s="44">
        <v>489.2258678299999</v>
      </c>
      <c r="C174" s="44">
        <v>506.40964212999995</v>
      </c>
      <c r="D174" s="4">
        <f t="shared" si="60"/>
        <v>3.5124418862436753</v>
      </c>
      <c r="E174" s="44">
        <v>517.60366872</v>
      </c>
      <c r="F174" s="4">
        <f t="shared" si="61"/>
        <v>2.2104686914958886</v>
      </c>
      <c r="G174" s="44">
        <v>542.86696809</v>
      </c>
      <c r="H174" s="4">
        <f t="shared" si="62"/>
        <v>4.880819224576695</v>
      </c>
      <c r="I174" s="44">
        <v>535.07916197</v>
      </c>
      <c r="J174" s="4">
        <f t="shared" si="63"/>
        <v>-1.4345698997675826</v>
      </c>
      <c r="K174" s="44">
        <v>501.22241256999996</v>
      </c>
      <c r="L174" s="4">
        <f t="shared" si="64"/>
        <v>-6.327428127709118</v>
      </c>
      <c r="M174" s="44">
        <v>422.63556623999995</v>
      </c>
      <c r="N174" s="4">
        <f t="shared" si="65"/>
        <v>-15.679036762751444</v>
      </c>
    </row>
    <row r="175" spans="1:14" ht="36" customHeight="1">
      <c r="A175" s="5" t="s">
        <v>6</v>
      </c>
      <c r="B175" s="46">
        <v>0</v>
      </c>
      <c r="C175" s="46">
        <v>0</v>
      </c>
      <c r="D175" s="4" t="e">
        <f t="shared" si="60"/>
        <v>#DIV/0!</v>
      </c>
      <c r="E175" s="46">
        <v>5E-07</v>
      </c>
      <c r="F175" s="4" t="e">
        <f t="shared" si="61"/>
        <v>#DIV/0!</v>
      </c>
      <c r="G175" s="46">
        <v>0</v>
      </c>
      <c r="H175" s="4">
        <f t="shared" si="62"/>
        <v>-100</v>
      </c>
      <c r="I175" s="46">
        <v>0</v>
      </c>
      <c r="J175" s="4" t="e">
        <f t="shared" si="63"/>
        <v>#DIV/0!</v>
      </c>
      <c r="K175" s="46">
        <v>0</v>
      </c>
      <c r="L175" s="4" t="e">
        <f t="shared" si="64"/>
        <v>#DIV/0!</v>
      </c>
      <c r="M175" s="46">
        <v>0</v>
      </c>
      <c r="N175" s="4" t="e">
        <f t="shared" si="65"/>
        <v>#DIV/0!</v>
      </c>
    </row>
    <row r="176" spans="1:14" ht="36" customHeight="1">
      <c r="A176" s="5" t="s">
        <v>7</v>
      </c>
      <c r="B176" s="44">
        <v>3005.9522663770003</v>
      </c>
      <c r="C176" s="44">
        <v>2090.663518894</v>
      </c>
      <c r="D176" s="4">
        <f t="shared" si="60"/>
        <v>-30.449210977863437</v>
      </c>
      <c r="E176" s="44">
        <v>1998.9876838860002</v>
      </c>
      <c r="F176" s="4">
        <f t="shared" si="61"/>
        <v>-4.385011465474746</v>
      </c>
      <c r="G176" s="44">
        <v>2352.414078705</v>
      </c>
      <c r="H176" s="4">
        <f t="shared" si="62"/>
        <v>17.68026875142845</v>
      </c>
      <c r="I176" s="44">
        <v>2902.34599563</v>
      </c>
      <c r="J176" s="4">
        <f t="shared" si="63"/>
        <v>23.377343381133663</v>
      </c>
      <c r="K176" s="44">
        <v>2686.89508356</v>
      </c>
      <c r="L176" s="4">
        <f t="shared" si="64"/>
        <v>-7.4233365833846054</v>
      </c>
      <c r="M176" s="44">
        <v>2082.430644795</v>
      </c>
      <c r="N176" s="4">
        <f t="shared" si="65"/>
        <v>-22.496763735341514</v>
      </c>
    </row>
    <row r="177" spans="1:14" ht="36" customHeight="1">
      <c r="A177" s="5" t="s">
        <v>8</v>
      </c>
      <c r="B177" s="44">
        <v>501.6298989345454</v>
      </c>
      <c r="C177" s="44">
        <v>449.93651631909086</v>
      </c>
      <c r="D177" s="4">
        <f t="shared" si="60"/>
        <v>-10.305084032122194</v>
      </c>
      <c r="E177" s="44">
        <v>392.2515679118182</v>
      </c>
      <c r="F177" s="4">
        <f t="shared" si="61"/>
        <v>-12.820686100161522</v>
      </c>
      <c r="G177" s="44">
        <v>300.8924727663636</v>
      </c>
      <c r="H177" s="4">
        <f t="shared" si="62"/>
        <v>-23.29094454148695</v>
      </c>
      <c r="I177" s="44">
        <v>280.22457162999996</v>
      </c>
      <c r="J177" s="4">
        <f t="shared" si="63"/>
        <v>-6.868866125611528</v>
      </c>
      <c r="K177" s="44">
        <v>338.91940657000004</v>
      </c>
      <c r="L177" s="4">
        <f t="shared" si="64"/>
        <v>20.945641775304043</v>
      </c>
      <c r="M177" s="44">
        <v>378.6413049636363</v>
      </c>
      <c r="N177" s="4">
        <f t="shared" si="65"/>
        <v>11.720160493504268</v>
      </c>
    </row>
    <row r="178" spans="1:14" ht="30" customHeight="1">
      <c r="A178" s="5" t="s">
        <v>314</v>
      </c>
      <c r="B178" s="6">
        <v>0</v>
      </c>
      <c r="C178" s="6">
        <v>0</v>
      </c>
      <c r="D178" s="4" t="e">
        <f t="shared" si="60"/>
        <v>#DIV/0!</v>
      </c>
      <c r="E178" s="6">
        <v>0</v>
      </c>
      <c r="F178" s="4" t="e">
        <f t="shared" si="61"/>
        <v>#DIV/0!</v>
      </c>
      <c r="G178" s="6">
        <v>0</v>
      </c>
      <c r="H178" s="4" t="e">
        <f t="shared" si="62"/>
        <v>#DIV/0!</v>
      </c>
      <c r="I178" s="6">
        <v>0</v>
      </c>
      <c r="J178" s="4" t="e">
        <f t="shared" si="63"/>
        <v>#DIV/0!</v>
      </c>
      <c r="K178" s="6">
        <v>0</v>
      </c>
      <c r="L178" s="4" t="e">
        <f t="shared" si="64"/>
        <v>#DIV/0!</v>
      </c>
      <c r="M178" s="6">
        <v>0</v>
      </c>
      <c r="N178" s="4" t="e">
        <f t="shared" si="65"/>
        <v>#DIV/0!</v>
      </c>
    </row>
    <row r="179" spans="1:14" ht="36" customHeight="1">
      <c r="A179" s="5" t="s">
        <v>9</v>
      </c>
      <c r="B179" s="46">
        <v>0</v>
      </c>
      <c r="C179" s="46">
        <v>0</v>
      </c>
      <c r="D179" s="4" t="e">
        <f t="shared" si="60"/>
        <v>#DIV/0!</v>
      </c>
      <c r="E179" s="46">
        <v>0</v>
      </c>
      <c r="F179" s="4" t="e">
        <f t="shared" si="61"/>
        <v>#DIV/0!</v>
      </c>
      <c r="G179" s="46">
        <v>0</v>
      </c>
      <c r="H179" s="4" t="e">
        <f t="shared" si="62"/>
        <v>#DIV/0!</v>
      </c>
      <c r="I179" s="46">
        <v>0</v>
      </c>
      <c r="J179" s="4" t="e">
        <f t="shared" si="63"/>
        <v>#DIV/0!</v>
      </c>
      <c r="K179" s="46">
        <v>0</v>
      </c>
      <c r="L179" s="4" t="e">
        <f t="shared" si="64"/>
        <v>#DIV/0!</v>
      </c>
      <c r="M179" s="46">
        <v>0</v>
      </c>
      <c r="N179" s="4" t="e">
        <f t="shared" si="65"/>
        <v>#DIV/0!</v>
      </c>
    </row>
    <row r="180" spans="1:14" ht="36" customHeight="1">
      <c r="A180" s="5" t="s">
        <v>10</v>
      </c>
      <c r="B180" s="44">
        <v>77.48073452999999</v>
      </c>
      <c r="C180" s="44">
        <v>108.21643850000001</v>
      </c>
      <c r="D180" s="4">
        <f t="shared" si="60"/>
        <v>39.6688340094393</v>
      </c>
      <c r="E180" s="44">
        <v>112.25183</v>
      </c>
      <c r="F180" s="4">
        <f t="shared" si="61"/>
        <v>3.729000469739159</v>
      </c>
      <c r="G180" s="44">
        <v>84.89282278</v>
      </c>
      <c r="H180" s="4">
        <f t="shared" si="62"/>
        <v>-24.37288302560412</v>
      </c>
      <c r="I180" s="44">
        <v>96.69874249000003</v>
      </c>
      <c r="J180" s="4">
        <f t="shared" si="63"/>
        <v>13.906852574092277</v>
      </c>
      <c r="K180" s="44">
        <v>99.22447010969377</v>
      </c>
      <c r="L180" s="4">
        <f t="shared" si="64"/>
        <v>2.6119549796161357</v>
      </c>
      <c r="M180" s="44">
        <v>90.37508079999999</v>
      </c>
      <c r="N180" s="4">
        <f t="shared" si="65"/>
        <v>-8.918555372390175</v>
      </c>
    </row>
    <row r="181" spans="1:14" ht="36" customHeight="1">
      <c r="A181" s="5" t="s">
        <v>11</v>
      </c>
      <c r="B181" s="44">
        <v>2.1527000000000003</v>
      </c>
      <c r="C181" s="44">
        <v>2.3367027</v>
      </c>
      <c r="D181" s="4">
        <f t="shared" si="60"/>
        <v>8.547531007571873</v>
      </c>
      <c r="E181" s="44">
        <v>2.9604</v>
      </c>
      <c r="F181" s="4">
        <f t="shared" si="61"/>
        <v>26.691341607128706</v>
      </c>
      <c r="G181" s="44">
        <v>2.9912004999999997</v>
      </c>
      <c r="H181" s="4">
        <f t="shared" si="62"/>
        <v>1.0404168355627545</v>
      </c>
      <c r="I181" s="44">
        <v>3.30280262</v>
      </c>
      <c r="J181" s="4">
        <f t="shared" si="63"/>
        <v>10.417292989888185</v>
      </c>
      <c r="K181" s="44">
        <v>3.8807069999999997</v>
      </c>
      <c r="L181" s="4">
        <f t="shared" si="64"/>
        <v>17.497393774018494</v>
      </c>
      <c r="M181" s="44">
        <v>2.6879000000000004</v>
      </c>
      <c r="N181" s="4">
        <f t="shared" si="65"/>
        <v>-30.736847692959024</v>
      </c>
    </row>
    <row r="182" spans="1:14" ht="36" customHeight="1">
      <c r="A182" s="7" t="s">
        <v>3</v>
      </c>
      <c r="B182" s="44">
        <f>SUM(B173:B181)</f>
        <v>4699.969697981544</v>
      </c>
      <c r="C182" s="44">
        <f>SUM(C173:C181)</f>
        <v>3839.034153663091</v>
      </c>
      <c r="D182" s="4">
        <f t="shared" si="60"/>
        <v>-18.31789563852278</v>
      </c>
      <c r="E182" s="44">
        <f>SUM(E173:E181)</f>
        <v>3745.7626013078184</v>
      </c>
      <c r="F182" s="4">
        <f t="shared" si="61"/>
        <v>-2.429557764321412</v>
      </c>
      <c r="G182" s="44">
        <f>SUM(G173:G181)</f>
        <v>3911.225205011364</v>
      </c>
      <c r="H182" s="4">
        <f t="shared" si="62"/>
        <v>4.417327559567573</v>
      </c>
      <c r="I182" s="44">
        <f>SUM(I173:I181)</f>
        <v>4515.17826697</v>
      </c>
      <c r="J182" s="4">
        <f t="shared" si="63"/>
        <v>15.441531241535374</v>
      </c>
      <c r="K182" s="44">
        <f>SUM(K173:K181)</f>
        <v>4345.4206210454395</v>
      </c>
      <c r="L182" s="4">
        <f t="shared" si="64"/>
        <v>-3.7597108217496675</v>
      </c>
      <c r="M182" s="44">
        <f>SUM(M173:M181)</f>
        <v>3528.636258888636</v>
      </c>
      <c r="N182" s="4">
        <f t="shared" si="65"/>
        <v>-18.796439594386104</v>
      </c>
    </row>
    <row r="183" spans="1:14" ht="28.5" customHeight="1">
      <c r="A183" s="8"/>
      <c r="B183" s="45"/>
      <c r="C183" s="45"/>
      <c r="D183" s="10"/>
      <c r="E183" s="45"/>
      <c r="F183" s="10"/>
      <c r="G183" s="45"/>
      <c r="H183" s="10"/>
      <c r="I183" s="45"/>
      <c r="J183" s="10"/>
      <c r="K183" s="45"/>
      <c r="L183" s="10"/>
      <c r="M183" s="45"/>
      <c r="N183" s="10"/>
    </row>
    <row r="184" spans="1:14" ht="28.5" customHeight="1">
      <c r="A184" s="8"/>
      <c r="B184" s="45"/>
      <c r="C184" s="45"/>
      <c r="D184" s="10"/>
      <c r="E184" s="45"/>
      <c r="F184" s="10"/>
      <c r="G184" s="45"/>
      <c r="H184" s="10"/>
      <c r="I184" s="45"/>
      <c r="J184" s="10"/>
      <c r="K184" s="45"/>
      <c r="L184" s="10"/>
      <c r="M184" s="45"/>
      <c r="N184" s="10"/>
    </row>
    <row r="185" spans="1:14" ht="39.75" customHeight="1">
      <c r="A185" s="244" t="s">
        <v>67</v>
      </c>
      <c r="B185" s="244"/>
      <c r="C185" s="244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</row>
    <row r="186" spans="1:14" ht="39.75" customHeight="1">
      <c r="A186" s="244" t="s">
        <v>318</v>
      </c>
      <c r="B186" s="244"/>
      <c r="C186" s="244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</row>
    <row r="187" spans="1:14" ht="39.75" customHeight="1">
      <c r="A187" s="1"/>
      <c r="B187" s="1"/>
      <c r="C187" s="1"/>
      <c r="D187" s="1" t="s">
        <v>59</v>
      </c>
      <c r="E187" s="1"/>
      <c r="F187" s="117" t="s">
        <v>59</v>
      </c>
      <c r="G187" s="1"/>
      <c r="H187" s="117" t="s">
        <v>59</v>
      </c>
      <c r="I187" s="1"/>
      <c r="J187" s="117" t="s">
        <v>59</v>
      </c>
      <c r="K187" s="1"/>
      <c r="L187" s="117" t="s">
        <v>59</v>
      </c>
      <c r="M187" s="1"/>
      <c r="N187" s="117" t="s">
        <v>0</v>
      </c>
    </row>
    <row r="188" spans="1:14" ht="39.75" customHeight="1">
      <c r="A188" s="3" t="s">
        <v>58</v>
      </c>
      <c r="B188" s="3">
        <v>2557</v>
      </c>
      <c r="C188" s="3">
        <v>2558</v>
      </c>
      <c r="D188" s="3" t="s">
        <v>2</v>
      </c>
      <c r="E188" s="3">
        <v>2559</v>
      </c>
      <c r="F188" s="3" t="s">
        <v>2</v>
      </c>
      <c r="G188" s="3">
        <v>2560</v>
      </c>
      <c r="H188" s="3" t="s">
        <v>2</v>
      </c>
      <c r="I188" s="3">
        <v>2561</v>
      </c>
      <c r="J188" s="3" t="s">
        <v>2</v>
      </c>
      <c r="K188" s="3">
        <v>2562</v>
      </c>
      <c r="L188" s="3" t="s">
        <v>2</v>
      </c>
      <c r="M188" s="3">
        <v>2563</v>
      </c>
      <c r="N188" s="3" t="s">
        <v>2</v>
      </c>
    </row>
    <row r="189" spans="1:14" ht="39.75" customHeight="1">
      <c r="A189" s="5" t="s">
        <v>4</v>
      </c>
      <c r="B189" s="44">
        <f aca="true" t="shared" si="66" ref="B189:B194">B24+B41+B58+B74+B91+B107+B123+B140+B156+B173</f>
        <v>8278.17449775</v>
      </c>
      <c r="C189" s="44">
        <f aca="true" t="shared" si="67" ref="C189:C194">C24+C41+C58+C74+C91+C107+C123+C140+C156+C173</f>
        <v>8527.4750931</v>
      </c>
      <c r="D189" s="4">
        <f aca="true" t="shared" si="68" ref="D189:D198">(C189-B189)/B189*100</f>
        <v>3.011540713689465</v>
      </c>
      <c r="E189" s="44">
        <f>E24+E41+E58+E74+E91+E107+E123+E140+E156+E173</f>
        <v>9266.1102283</v>
      </c>
      <c r="F189" s="4">
        <f aca="true" t="shared" si="69" ref="F189:F198">(E189-C189)/C189*100</f>
        <v>8.661826943331283</v>
      </c>
      <c r="G189" s="44">
        <f>G24+G41+G58+G74+G91+G107+G123+G140+G156+G173</f>
        <v>9058.16784575</v>
      </c>
      <c r="H189" s="4">
        <f aca="true" t="shared" si="70" ref="H189:H198">(G189-E189)/E189*100</f>
        <v>-2.2441172987011813</v>
      </c>
      <c r="I189" s="44">
        <f aca="true" t="shared" si="71" ref="I189:K197">I24+I41+I58+I74+I91+I107+I123+I140+I156+I173</f>
        <v>9311.85227069</v>
      </c>
      <c r="J189" s="4">
        <f aca="true" t="shared" si="72" ref="J189:J198">(I189-G189)/G189*100</f>
        <v>2.8006151934911014</v>
      </c>
      <c r="K189" s="44">
        <f t="shared" si="71"/>
        <v>9696.37850613894</v>
      </c>
      <c r="L189" s="4">
        <f aca="true" t="shared" si="73" ref="L189:L198">(K189-I189)/I189*100</f>
        <v>4.129428004987535</v>
      </c>
      <c r="M189" s="44">
        <f aca="true" t="shared" si="74" ref="M189:M197">M24+M41+M58+M74+M91+M107+M123+M140+M156+M173</f>
        <v>9377.169635749999</v>
      </c>
      <c r="N189" s="4">
        <f aca="true" t="shared" si="75" ref="N189:N198">(M189-K189)/K189*100</f>
        <v>-3.292042180354713</v>
      </c>
    </row>
    <row r="190" spans="1:14" ht="39.75" customHeight="1">
      <c r="A190" s="5" t="s">
        <v>5</v>
      </c>
      <c r="B190" s="44">
        <f t="shared" si="66"/>
        <v>11102.28725408</v>
      </c>
      <c r="C190" s="44">
        <f t="shared" si="67"/>
        <v>11882.081628720001</v>
      </c>
      <c r="D190" s="4">
        <f t="shared" si="68"/>
        <v>7.023727244612892</v>
      </c>
      <c r="E190" s="44">
        <f aca="true" t="shared" si="76" ref="E190:G197">E25+E42+E59+E75+E92+E108+E124+E141+E157+E174</f>
        <v>13101.87454176</v>
      </c>
      <c r="F190" s="4">
        <f t="shared" si="69"/>
        <v>10.265818323379094</v>
      </c>
      <c r="G190" s="44">
        <f t="shared" si="76"/>
        <v>14523.56763483</v>
      </c>
      <c r="H190" s="4">
        <f t="shared" si="70"/>
        <v>10.851066300006115</v>
      </c>
      <c r="I190" s="44">
        <f t="shared" si="71"/>
        <v>14408.379541319999</v>
      </c>
      <c r="J190" s="4">
        <f t="shared" si="72"/>
        <v>-0.7931115577536257</v>
      </c>
      <c r="K190" s="44">
        <f t="shared" si="71"/>
        <v>14621.475111959999</v>
      </c>
      <c r="L190" s="4">
        <f t="shared" si="73"/>
        <v>1.4789697205635772</v>
      </c>
      <c r="M190" s="44">
        <f t="shared" si="74"/>
        <v>13968.588838249996</v>
      </c>
      <c r="N190" s="4">
        <f t="shared" si="75"/>
        <v>-4.465255856271014</v>
      </c>
    </row>
    <row r="191" spans="1:14" ht="39.75" customHeight="1">
      <c r="A191" s="5" t="s">
        <v>6</v>
      </c>
      <c r="B191" s="46">
        <f t="shared" si="66"/>
        <v>0</v>
      </c>
      <c r="C191" s="46">
        <f t="shared" si="67"/>
        <v>0</v>
      </c>
      <c r="D191" s="4" t="e">
        <f t="shared" si="68"/>
        <v>#DIV/0!</v>
      </c>
      <c r="E191" s="108">
        <f t="shared" si="76"/>
        <v>0.044688889999999995</v>
      </c>
      <c r="F191" s="4" t="e">
        <f t="shared" si="69"/>
        <v>#DIV/0!</v>
      </c>
      <c r="G191" s="108">
        <f t="shared" si="76"/>
        <v>0</v>
      </c>
      <c r="H191" s="4">
        <f t="shared" si="70"/>
        <v>-100</v>
      </c>
      <c r="I191" s="108">
        <f t="shared" si="71"/>
        <v>0</v>
      </c>
      <c r="J191" s="4" t="e">
        <f t="shared" si="72"/>
        <v>#DIV/0!</v>
      </c>
      <c r="K191" s="108">
        <f t="shared" si="71"/>
        <v>0</v>
      </c>
      <c r="L191" s="4" t="e">
        <f t="shared" si="73"/>
        <v>#DIV/0!</v>
      </c>
      <c r="M191" s="108">
        <f t="shared" si="74"/>
        <v>0</v>
      </c>
      <c r="N191" s="4" t="e">
        <f t="shared" si="75"/>
        <v>#DIV/0!</v>
      </c>
    </row>
    <row r="192" spans="1:14" ht="39.75" customHeight="1">
      <c r="A192" s="5" t="s">
        <v>7</v>
      </c>
      <c r="B192" s="44">
        <f t="shared" si="66"/>
        <v>24857.786757349997</v>
      </c>
      <c r="C192" s="44">
        <f t="shared" si="67"/>
        <v>26063.420962791002</v>
      </c>
      <c r="D192" s="4">
        <f t="shared" si="68"/>
        <v>4.85012691278527</v>
      </c>
      <c r="E192" s="44">
        <f t="shared" si="76"/>
        <v>23859.746412211003</v>
      </c>
      <c r="F192" s="4">
        <f t="shared" si="69"/>
        <v>-8.455047223946686</v>
      </c>
      <c r="G192" s="44">
        <f t="shared" si="76"/>
        <v>23339.370279429</v>
      </c>
      <c r="H192" s="4">
        <f t="shared" si="70"/>
        <v>-2.1809793104744966</v>
      </c>
      <c r="I192" s="44">
        <f t="shared" si="71"/>
        <v>24783.09211556</v>
      </c>
      <c r="J192" s="4">
        <f t="shared" si="72"/>
        <v>6.185778874263275</v>
      </c>
      <c r="K192" s="44">
        <f t="shared" si="71"/>
        <v>25755.79572565</v>
      </c>
      <c r="L192" s="4">
        <f t="shared" si="73"/>
        <v>3.924867831481331</v>
      </c>
      <c r="M192" s="44">
        <f t="shared" si="74"/>
        <v>25011.047421845997</v>
      </c>
      <c r="N192" s="4">
        <f t="shared" si="75"/>
        <v>-2.8915755961766516</v>
      </c>
    </row>
    <row r="193" spans="1:14" ht="39.75" customHeight="1">
      <c r="A193" s="5" t="s">
        <v>8</v>
      </c>
      <c r="B193" s="44">
        <f t="shared" si="66"/>
        <v>2131.1379664963633</v>
      </c>
      <c r="C193" s="44">
        <f t="shared" si="67"/>
        <v>2367.833816449091</v>
      </c>
      <c r="D193" s="4">
        <f t="shared" si="68"/>
        <v>11.106547472468936</v>
      </c>
      <c r="E193" s="44">
        <f t="shared" si="76"/>
        <v>2431.441328703637</v>
      </c>
      <c r="F193" s="4">
        <f t="shared" si="69"/>
        <v>2.686316573936529</v>
      </c>
      <c r="G193" s="44">
        <f t="shared" si="76"/>
        <v>2143.446559870909</v>
      </c>
      <c r="H193" s="4">
        <f t="shared" si="70"/>
        <v>-11.844611072160935</v>
      </c>
      <c r="I193" s="44">
        <f t="shared" si="71"/>
        <v>2224.5038952399996</v>
      </c>
      <c r="J193" s="4">
        <f t="shared" si="72"/>
        <v>3.78163546909107</v>
      </c>
      <c r="K193" s="44">
        <f t="shared" si="71"/>
        <v>2069.467571039743</v>
      </c>
      <c r="L193" s="4">
        <f t="shared" si="73"/>
        <v>-6.969478656881833</v>
      </c>
      <c r="M193" s="44">
        <f t="shared" si="74"/>
        <v>2084.738563263634</v>
      </c>
      <c r="N193" s="4">
        <f t="shared" si="75"/>
        <v>0.7379188945791969</v>
      </c>
    </row>
    <row r="194" spans="1:14" ht="30" customHeight="1">
      <c r="A194" s="5" t="s">
        <v>314</v>
      </c>
      <c r="B194" s="98">
        <f t="shared" si="66"/>
        <v>0</v>
      </c>
      <c r="C194" s="98">
        <f t="shared" si="67"/>
        <v>0</v>
      </c>
      <c r="D194" s="95" t="e">
        <f t="shared" si="68"/>
        <v>#DIV/0!</v>
      </c>
      <c r="E194" s="108">
        <f t="shared" si="76"/>
        <v>0</v>
      </c>
      <c r="F194" s="95" t="e">
        <f>(E194-C194)/C194*100</f>
        <v>#DIV/0!</v>
      </c>
      <c r="G194" s="108">
        <f t="shared" si="76"/>
        <v>0</v>
      </c>
      <c r="H194" s="95" t="e">
        <f t="shared" si="70"/>
        <v>#DIV/0!</v>
      </c>
      <c r="I194" s="108">
        <f t="shared" si="71"/>
        <v>13.074241619999999</v>
      </c>
      <c r="J194" s="95" t="e">
        <f t="shared" si="72"/>
        <v>#DIV/0!</v>
      </c>
      <c r="K194" s="108">
        <f t="shared" si="71"/>
        <v>9.681261339999999</v>
      </c>
      <c r="L194" s="95">
        <f t="shared" si="73"/>
        <v>-25.9516412394404</v>
      </c>
      <c r="M194" s="108">
        <f t="shared" si="74"/>
        <v>0.575</v>
      </c>
      <c r="N194" s="95">
        <f t="shared" si="75"/>
        <v>-94.06069126938785</v>
      </c>
    </row>
    <row r="195" spans="1:14" ht="39.75" customHeight="1">
      <c r="A195" s="5" t="s">
        <v>9</v>
      </c>
      <c r="B195" s="46">
        <v>0</v>
      </c>
      <c r="C195" s="46">
        <v>0</v>
      </c>
      <c r="D195" s="4" t="e">
        <f t="shared" si="68"/>
        <v>#DIV/0!</v>
      </c>
      <c r="E195" s="108">
        <f t="shared" si="76"/>
        <v>0</v>
      </c>
      <c r="F195" s="4" t="e">
        <f t="shared" si="69"/>
        <v>#DIV/0!</v>
      </c>
      <c r="G195" s="108">
        <f t="shared" si="76"/>
        <v>0</v>
      </c>
      <c r="H195" s="4" t="e">
        <f t="shared" si="70"/>
        <v>#DIV/0!</v>
      </c>
      <c r="I195" s="108">
        <f t="shared" si="71"/>
        <v>0</v>
      </c>
      <c r="J195" s="4" t="e">
        <f t="shared" si="72"/>
        <v>#DIV/0!</v>
      </c>
      <c r="K195" s="108">
        <f t="shared" si="71"/>
        <v>0</v>
      </c>
      <c r="L195" s="4" t="e">
        <f t="shared" si="73"/>
        <v>#DIV/0!</v>
      </c>
      <c r="M195" s="108">
        <f t="shared" si="74"/>
        <v>0</v>
      </c>
      <c r="N195" s="4" t="e">
        <f t="shared" si="75"/>
        <v>#DIV/0!</v>
      </c>
    </row>
    <row r="196" spans="1:14" ht="39.75" customHeight="1">
      <c r="A196" s="5" t="s">
        <v>10</v>
      </c>
      <c r="B196" s="44">
        <f>B31+B48+B65+B81+B98+B114+B130+B147+B163+B180</f>
        <v>624.49848647</v>
      </c>
      <c r="C196" s="44">
        <f>C31+C48+C65+C81+C98+C114+C130+C147+C163+C180</f>
        <v>724.9452689999999</v>
      </c>
      <c r="D196" s="4">
        <f t="shared" si="68"/>
        <v>16.084391668870005</v>
      </c>
      <c r="E196" s="44">
        <f t="shared" si="76"/>
        <v>733.47595129</v>
      </c>
      <c r="F196" s="4">
        <f t="shared" si="69"/>
        <v>1.1767346660207079</v>
      </c>
      <c r="G196" s="44">
        <f t="shared" si="76"/>
        <v>661.41099704</v>
      </c>
      <c r="H196" s="4">
        <f t="shared" si="70"/>
        <v>-9.825128434443675</v>
      </c>
      <c r="I196" s="44">
        <f t="shared" si="71"/>
        <v>701.75091275</v>
      </c>
      <c r="J196" s="4">
        <f t="shared" si="72"/>
        <v>6.09906939717248</v>
      </c>
      <c r="K196" s="44">
        <f t="shared" si="71"/>
        <v>735.7250892045909</v>
      </c>
      <c r="L196" s="4">
        <f t="shared" si="73"/>
        <v>4.8413441061948745</v>
      </c>
      <c r="M196" s="44">
        <f t="shared" si="74"/>
        <v>706.92966944</v>
      </c>
      <c r="N196" s="4">
        <f t="shared" si="75"/>
        <v>-3.9138830776754188</v>
      </c>
    </row>
    <row r="197" spans="1:14" ht="39.75" customHeight="1">
      <c r="A197" s="5" t="s">
        <v>11</v>
      </c>
      <c r="B197" s="44">
        <f>B32+B49+B66+B82+B99+B115+B131+B148+B164+B181</f>
        <v>19.57811723</v>
      </c>
      <c r="C197" s="44">
        <f>C32+C49+C66+C82+C99+C115+C131+C148+C164+C181</f>
        <v>22.250073859999997</v>
      </c>
      <c r="D197" s="4">
        <f t="shared" si="68"/>
        <v>13.647668969443579</v>
      </c>
      <c r="E197" s="44">
        <f t="shared" si="76"/>
        <v>30.111624000000003</v>
      </c>
      <c r="F197" s="4">
        <f t="shared" si="69"/>
        <v>35.33269232931889</v>
      </c>
      <c r="G197" s="44">
        <f t="shared" si="76"/>
        <v>29.107076779999993</v>
      </c>
      <c r="H197" s="4">
        <f t="shared" si="70"/>
        <v>-3.336077854851036</v>
      </c>
      <c r="I197" s="44">
        <f t="shared" si="71"/>
        <v>29.4941228</v>
      </c>
      <c r="J197" s="4">
        <f t="shared" si="72"/>
        <v>1.3297316763391136</v>
      </c>
      <c r="K197" s="44">
        <f t="shared" si="71"/>
        <v>31.45642404</v>
      </c>
      <c r="L197" s="4">
        <f t="shared" si="73"/>
        <v>6.653194106861189</v>
      </c>
      <c r="M197" s="44">
        <f t="shared" si="74"/>
        <v>24.52087333</v>
      </c>
      <c r="N197" s="4">
        <f t="shared" si="75"/>
        <v>-22.04812187545778</v>
      </c>
    </row>
    <row r="198" spans="1:14" ht="39.75" customHeight="1">
      <c r="A198" s="7" t="s">
        <v>3</v>
      </c>
      <c r="B198" s="44">
        <f>SUM(B189:B197)</f>
        <v>47013.46307937636</v>
      </c>
      <c r="C198" s="44">
        <f>SUM(C189:C197)</f>
        <v>49588.0068439201</v>
      </c>
      <c r="D198" s="4">
        <f t="shared" si="68"/>
        <v>5.476184045827353</v>
      </c>
      <c r="E198" s="44">
        <f>SUM(E189:E197)</f>
        <v>49422.80477515464</v>
      </c>
      <c r="F198" s="4">
        <f t="shared" si="69"/>
        <v>-0.3331492416814363</v>
      </c>
      <c r="G198" s="44">
        <f>SUM(G189:G197)</f>
        <v>49755.070393699905</v>
      </c>
      <c r="H198" s="4">
        <f t="shared" si="70"/>
        <v>0.6722921130374587</v>
      </c>
      <c r="I198" s="44">
        <f>SUM(I189:I197)</f>
        <v>51472.14709998001</v>
      </c>
      <c r="J198" s="4">
        <f t="shared" si="72"/>
        <v>3.451058741738857</v>
      </c>
      <c r="K198" s="44">
        <f>SUM(K189:K197)</f>
        <v>52919.97968937328</v>
      </c>
      <c r="L198" s="4">
        <f t="shared" si="73"/>
        <v>2.8128466966434997</v>
      </c>
      <c r="M198" s="44">
        <f>SUM(M189:M197)</f>
        <v>51173.57000187963</v>
      </c>
      <c r="N198" s="4">
        <f t="shared" si="75"/>
        <v>-3.3000951582835607</v>
      </c>
    </row>
  </sheetData>
  <sheetProtection/>
  <mergeCells count="24">
    <mergeCell ref="A185:N185"/>
    <mergeCell ref="A186:N186"/>
    <mergeCell ref="A135:N135"/>
    <mergeCell ref="A136:N136"/>
    <mergeCell ref="A102:N102"/>
    <mergeCell ref="A103:N103"/>
    <mergeCell ref="A118:N118"/>
    <mergeCell ref="A119:N119"/>
    <mergeCell ref="A151:N151"/>
    <mergeCell ref="A152:N152"/>
    <mergeCell ref="A19:N19"/>
    <mergeCell ref="A20:N20"/>
    <mergeCell ref="A36:N36"/>
    <mergeCell ref="A37:N37"/>
    <mergeCell ref="A1:N1"/>
    <mergeCell ref="A2:N2"/>
    <mergeCell ref="A168:N168"/>
    <mergeCell ref="A169:N169"/>
    <mergeCell ref="A53:N53"/>
    <mergeCell ref="A54:N54"/>
    <mergeCell ref="A69:N69"/>
    <mergeCell ref="A70:N70"/>
    <mergeCell ref="A86:N86"/>
    <mergeCell ref="A87:N87"/>
  </mergeCells>
  <printOptions horizontalCentered="1"/>
  <pageMargins left="0.3937007874015748" right="0.15748031496062992" top="0.5905511811023623" bottom="0.6299212598425197" header="0.5905511811023623" footer="0.6299212598425197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ss030540</dc:creator>
  <cp:keywords/>
  <dc:description/>
  <cp:lastModifiedBy>รัตนา เทวะ</cp:lastModifiedBy>
  <cp:lastPrinted>2020-11-23T04:20:12Z</cp:lastPrinted>
  <dcterms:created xsi:type="dcterms:W3CDTF">2003-01-07T07:13:20Z</dcterms:created>
  <dcterms:modified xsi:type="dcterms:W3CDTF">2021-02-16T08:22:28Z</dcterms:modified>
  <cp:category/>
  <cp:version/>
  <cp:contentType/>
  <cp:contentStatus/>
</cp:coreProperties>
</file>